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Sayfa1" sheetId="1" r:id="rId1"/>
    <sheet name="Sayfa2" sheetId="2" state="hidden" r:id="rId2"/>
  </sheets>
  <definedNames>
    <definedName name="_xlnm._FilterDatabase" localSheetId="0" hidden="1">Sayfa1!$A$11</definedName>
    <definedName name="_xlnm.Print_Area" localSheetId="0">Sayfa1!$A$1:$H$20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A2" i="1" l="1"/>
  <c r="C2" i="1"/>
  <c r="G8" i="1"/>
  <c r="G7" i="1"/>
  <c r="G6" i="1"/>
  <c r="G5" i="1"/>
  <c r="G4" i="1"/>
  <c r="G3" i="1"/>
  <c r="G2" i="1"/>
  <c r="F8" i="1"/>
  <c r="F7" i="1"/>
  <c r="F6" i="1"/>
  <c r="F5" i="1"/>
  <c r="F4" i="1"/>
  <c r="F3" i="1"/>
  <c r="F2" i="1"/>
  <c r="E8" i="1"/>
  <c r="E7" i="1"/>
  <c r="E6" i="1"/>
  <c r="E5" i="1"/>
  <c r="E4" i="1"/>
  <c r="E3" i="1"/>
  <c r="E2" i="1"/>
  <c r="D8" i="1"/>
  <c r="D7" i="1"/>
  <c r="D6" i="1"/>
  <c r="D5" i="1"/>
  <c r="D4" i="1"/>
  <c r="D3" i="1"/>
  <c r="D2" i="1"/>
  <c r="C9" i="1"/>
  <c r="C8" i="1"/>
  <c r="C7" i="1"/>
  <c r="C6" i="1"/>
  <c r="C5" i="1"/>
  <c r="C4" i="1"/>
  <c r="C3" i="1"/>
  <c r="G19" i="1"/>
  <c r="G18" i="1"/>
  <c r="G17" i="1"/>
  <c r="G16" i="1"/>
  <c r="G15" i="1"/>
  <c r="G14" i="1"/>
  <c r="G13" i="1"/>
  <c r="G12" i="1"/>
  <c r="F19" i="1"/>
  <c r="F18" i="1"/>
  <c r="F17" i="1"/>
  <c r="F16" i="1"/>
  <c r="F15" i="1"/>
  <c r="F13" i="1"/>
  <c r="F12" i="1"/>
  <c r="E19" i="1"/>
  <c r="E18" i="1"/>
  <c r="E17" i="1"/>
  <c r="E16" i="1"/>
  <c r="E15" i="1"/>
  <c r="E14" i="1"/>
  <c r="E13" i="1"/>
  <c r="E12" i="1"/>
  <c r="D19" i="1"/>
  <c r="D18" i="1"/>
  <c r="D17" i="1"/>
  <c r="D16" i="1"/>
  <c r="D15" i="1"/>
  <c r="D14" i="1"/>
  <c r="D13" i="1"/>
  <c r="D12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<sst xmlns="http://schemas.openxmlformats.org/spreadsheetml/2006/main" count="761" uniqueCount="77">
  <si>
    <t>Pazartesi</t>
  </si>
  <si>
    <t>Salı</t>
  </si>
  <si>
    <t>Çarşamba</t>
  </si>
  <si>
    <t>Perşembe</t>
  </si>
  <si>
    <t>Cuma</t>
  </si>
  <si>
    <t xml:space="preserve">Salı </t>
  </si>
  <si>
    <r>
      <rPr>
        <sz val="8"/>
        <rFont val="Times New Roman"/>
        <family val="1"/>
      </rPr>
      <t>PAZARTESİ</t>
    </r>
  </si>
  <si>
    <r>
      <rPr>
        <sz val="8"/>
        <rFont val="Times New Roman"/>
        <family val="1"/>
      </rPr>
      <t>SALI</t>
    </r>
  </si>
  <si>
    <r>
      <rPr>
        <sz val="8"/>
        <rFont val="Times New Roman"/>
        <family val="1"/>
      </rPr>
      <t>ÇARŞAMBA</t>
    </r>
  </si>
  <si>
    <r>
      <rPr>
        <sz val="8"/>
        <rFont val="Times New Roman"/>
        <family val="1"/>
      </rPr>
      <t>PERŞEMBE</t>
    </r>
  </si>
  <si>
    <r>
      <rPr>
        <sz val="8"/>
        <rFont val="Times New Roman"/>
        <family val="1"/>
      </rPr>
      <t>CUMA</t>
    </r>
  </si>
  <si>
    <r>
      <rPr>
        <sz val="8"/>
        <rFont val="Times New Roman"/>
        <family val="1"/>
      </rPr>
      <t>SINIF</t>
    </r>
  </si>
  <si>
    <r>
      <rPr>
        <sz val="8"/>
        <rFont val="Times New Roman"/>
        <family val="1"/>
      </rPr>
      <t>5  A</t>
    </r>
  </si>
  <si>
    <r>
      <rPr>
        <sz val="8"/>
        <rFont val="Times New Roman"/>
        <family val="1"/>
      </rPr>
      <t>S</t>
    </r>
  </si>
  <si>
    <r>
      <rPr>
        <sz val="8"/>
        <rFont val="Times New Roman"/>
        <family val="1"/>
      </rPr>
      <t>5  B</t>
    </r>
  </si>
  <si>
    <r>
      <rPr>
        <sz val="8"/>
        <rFont val="Times New Roman"/>
        <family val="1"/>
      </rPr>
      <t>6  A</t>
    </r>
  </si>
  <si>
    <r>
      <rPr>
        <sz val="8"/>
        <rFont val="Times New Roman"/>
        <family val="1"/>
      </rPr>
      <t>6  B</t>
    </r>
  </si>
  <si>
    <r>
      <rPr>
        <sz val="8"/>
        <rFont val="Times New Roman"/>
        <family val="1"/>
      </rPr>
      <t>7  A</t>
    </r>
  </si>
  <si>
    <r>
      <rPr>
        <sz val="8"/>
        <rFont val="Times New Roman"/>
        <family val="1"/>
      </rPr>
      <t>7  B</t>
    </r>
  </si>
  <si>
    <r>
      <rPr>
        <sz val="8"/>
        <rFont val="Times New Roman"/>
        <family val="1"/>
      </rPr>
      <t>7  C</t>
    </r>
  </si>
  <si>
    <r>
      <rPr>
        <sz val="8"/>
        <rFont val="Times New Roman"/>
        <family val="1"/>
      </rPr>
      <t>7  D</t>
    </r>
  </si>
  <si>
    <r>
      <rPr>
        <sz val="8"/>
        <rFont val="Times New Roman"/>
        <family val="1"/>
      </rPr>
      <t>8  A</t>
    </r>
  </si>
  <si>
    <r>
      <rPr>
        <sz val="8"/>
        <rFont val="Times New Roman"/>
        <family val="1"/>
      </rPr>
      <t>8  B</t>
    </r>
  </si>
  <si>
    <t>TÜRKÇE</t>
  </si>
  <si>
    <r>
      <rPr>
        <sz val="8"/>
        <rFont val="Courier New"/>
        <family val="3"/>
      </rPr>
      <t>ADI SOYADI</t>
    </r>
  </si>
  <si>
    <r>
      <rPr>
        <sz val="8"/>
        <rFont val="Courier New"/>
        <family val="3"/>
      </rPr>
      <t>T</t>
    </r>
  </si>
  <si>
    <r>
      <rPr>
        <sz val="8"/>
        <rFont val="Courier New"/>
        <family val="3"/>
      </rPr>
      <t>GÜNAY AKGÜNEŞ SOLMAZ</t>
    </r>
  </si>
  <si>
    <r>
      <rPr>
        <sz val="8"/>
        <rFont val="Courier New"/>
        <family val="3"/>
      </rPr>
      <t>ZEKİ KOZAN</t>
    </r>
  </si>
  <si>
    <r>
      <rPr>
        <sz val="8"/>
        <rFont val="Courier New"/>
        <family val="3"/>
      </rPr>
      <t>RECEP ALPBOĞA</t>
    </r>
  </si>
  <si>
    <r>
      <rPr>
        <sz val="8"/>
        <rFont val="Courier New"/>
        <family val="3"/>
      </rPr>
      <t>MURAT SARI</t>
    </r>
  </si>
  <si>
    <r>
      <rPr>
        <sz val="8"/>
        <rFont val="Courier New"/>
        <family val="3"/>
      </rPr>
      <t>SEHER ARMUTOĞLU</t>
    </r>
  </si>
  <si>
    <r>
      <rPr>
        <sz val="8"/>
        <rFont val="Courier New"/>
        <family val="3"/>
      </rPr>
      <t>ÇİĞDEM BİROĞLU</t>
    </r>
  </si>
  <si>
    <r>
      <rPr>
        <sz val="8"/>
        <rFont val="Courier New"/>
        <family val="3"/>
      </rPr>
      <t>BERÇEM ARAL</t>
    </r>
  </si>
  <si>
    <r>
      <rPr>
        <sz val="8"/>
        <rFont val="Courier New"/>
        <family val="3"/>
      </rPr>
      <t>HÜLYA KAVUKOĞLU</t>
    </r>
  </si>
  <si>
    <r>
      <rPr>
        <sz val="8"/>
        <rFont val="Courier New"/>
        <family val="3"/>
      </rPr>
      <t>HÜSEYİN YAPICI</t>
    </r>
  </si>
  <si>
    <r>
      <rPr>
        <sz val="8"/>
        <rFont val="Courier New"/>
        <family val="3"/>
      </rPr>
      <t>SEDA KARACA</t>
    </r>
  </si>
  <si>
    <r>
      <rPr>
        <sz val="8"/>
        <rFont val="Courier New"/>
        <family val="3"/>
      </rPr>
      <t>MAHMUT BOZKURT</t>
    </r>
  </si>
  <si>
    <r>
      <rPr>
        <sz val="8"/>
        <rFont val="Courier New"/>
        <family val="3"/>
      </rPr>
      <t>MURAT GÜNGÖR</t>
    </r>
  </si>
  <si>
    <r>
      <rPr>
        <sz val="8"/>
        <rFont val="Courier New"/>
        <family val="3"/>
      </rPr>
      <t>NURHAN DOĞAN</t>
    </r>
  </si>
  <si>
    <r>
      <rPr>
        <sz val="8"/>
        <rFont val="Courier New"/>
        <family val="3"/>
      </rPr>
      <t>ÖNDER KAPLAN</t>
    </r>
  </si>
  <si>
    <r>
      <rPr>
        <sz val="8"/>
        <rFont val="Courier New"/>
        <family val="3"/>
      </rPr>
      <t>MİZGİN ACAR</t>
    </r>
  </si>
  <si>
    <r>
      <rPr>
        <sz val="8"/>
        <rFont val="Courier New"/>
        <family val="3"/>
      </rPr>
      <t>ESRA ÇELİK</t>
    </r>
  </si>
  <si>
    <t>HACİRE SABIR</t>
  </si>
  <si>
    <t>MATEMATİK</t>
  </si>
  <si>
    <t>SİYER</t>
  </si>
  <si>
    <t>BİLİŞİM</t>
  </si>
  <si>
    <t>İNGİLİZCE</t>
  </si>
  <si>
    <t>BEDEN</t>
  </si>
  <si>
    <t>DİN</t>
  </si>
  <si>
    <t>MÜZİK</t>
  </si>
  <si>
    <t>FEN BİLGİSİ</t>
  </si>
  <si>
    <t>REHBERLİK</t>
  </si>
  <si>
    <t>6  A</t>
  </si>
  <si>
    <t>PEYG</t>
  </si>
  <si>
    <t>ARAP</t>
  </si>
  <si>
    <t>KKR</t>
  </si>
  <si>
    <t>SPOR</t>
  </si>
  <si>
    <t>İNK</t>
  </si>
  <si>
    <t>SEÇ İNGİLİZCE</t>
  </si>
  <si>
    <t>SOSYAL BİLGİLER</t>
  </si>
  <si>
    <t>SEÇMELİ BİLİŞİM</t>
  </si>
  <si>
    <t>GÖRSEL</t>
  </si>
  <si>
    <t>SEÇ GÖRSEL</t>
  </si>
  <si>
    <t>SEÇ KURAN</t>
  </si>
  <si>
    <t>SEÇ BİLİM</t>
  </si>
  <si>
    <t>TEK TASARIM</t>
  </si>
  <si>
    <t>8
A</t>
  </si>
  <si>
    <t>7
C</t>
  </si>
  <si>
    <t>7
D</t>
  </si>
  <si>
    <t>8
B</t>
  </si>
  <si>
    <t>6
A</t>
  </si>
  <si>
    <t>5
B</t>
  </si>
  <si>
    <t>5
A</t>
  </si>
  <si>
    <t>6
B</t>
  </si>
  <si>
    <t>7
B</t>
  </si>
  <si>
    <t>7
A</t>
  </si>
  <si>
    <t>ESRA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</si>
</sst>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name val="Times New Roman"/>
      <family val="1"/>
    </font>
    <font>
      <sz val="8"/>
      <color rgb="FF000000"/>
      <name val="Times New Roman"/>
      <family val="2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name val="Times New Roman"/>
      <family val="1"/>
    </font>
    <font>
      <sz val="11"/>
      <name val="Times New Roman"/>
      <family val="1"/>
      <charset val="162"/>
    </font>
    <font>
      <sz val="14"/>
      <color theme="0"/>
      <name val="Calibri"/>
      <family val="2"/>
      <charset val="162"/>
      <scheme val="minor"/>
    </font>
    <font>
      <sz val="8"/>
      <name val="Courier New"/>
      <family val="3"/>
      <charset val="162"/>
    </font>
    <font>
      <sz val="8"/>
      <name val="Courier New"/>
      <family val="3"/>
    </font>
    <font>
      <sz val="8"/>
      <color rgb="FF000000"/>
      <name val="Courier New"/>
      <family val="2"/>
    </font>
    <font>
      <sz val="10"/>
      <color theme="0"/>
      <name val="Calibri"/>
      <family val="2"/>
      <charset val="162"/>
      <scheme val="minor"/>
    </font>
    <font>
      <b/>
      <sz val="11"/>
      <color rgb="FF00B050"/>
      <name val="Arial"/>
      <family val="2"/>
      <charset val="162"/>
    </font>
    <font>
      <b/>
      <sz val="11"/>
      <color rgb="FF00B0F0"/>
      <name val="Arial"/>
      <family val="2"/>
      <charset val="162"/>
    </font>
    <font>
      <b/>
      <sz val="11"/>
      <color rgb="FF00B0F0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vertical="top" shrinkToFi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1" fontId="12" fillId="0" borderId="9" xfId="0" applyNumberFormat="1" applyFont="1" applyFill="1" applyBorder="1" applyAlignment="1">
      <alignment horizontal="left" vertical="top" shrinkToFit="1"/>
    </xf>
    <xf numFmtId="1" fontId="12" fillId="0" borderId="2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0" fillId="0" borderId="1" xfId="0" applyBorder="1"/>
    <xf numFmtId="0" fontId="1" fillId="4" borderId="13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  <xf numFmtId="0" fontId="0" fillId="3" borderId="1" xfId="0" applyFill="1" applyBorder="1" applyProtection="1"/>
    <xf numFmtId="0" fontId="6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6" borderId="6" xfId="0" applyFill="1" applyBorder="1" applyAlignment="1" applyProtection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5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H20"/>
  <sheetViews>
    <sheetView tabSelected="1" view="pageBreakPreview" zoomScale="110" zoomScaleNormal="100" zoomScaleSheetLayoutView="110" workbookViewId="0"/>
  </sheetViews>
  <sheetFormatPr defaultRowHeight="15" x14ac:dyDescent="0.25"/>
  <cols>
    <col min="1" max="1" width="18.7109375" customWidth="1"/>
    <col min="2" max="2" width="7.42578125" customWidth="1"/>
    <col min="3" max="7" width="13.7109375" customWidth="1"/>
  </cols>
  <sheetData>
    <row r="1" spans="1:8" ht="18" customHeight="1" thickBot="1" x14ac:dyDescent="0.3">
      <c r="A1" s="38" t="s">
        <v>76</v>
      </c>
      <c r="B1" s="27"/>
      <c r="C1" s="28" t="s">
        <v>0</v>
      </c>
      <c r="D1" s="28" t="s">
        <v>5</v>
      </c>
      <c r="E1" s="28" t="s">
        <v>2</v>
      </c>
      <c r="F1" s="28" t="s">
        <v>3</v>
      </c>
      <c r="G1" s="28" t="s">
        <v>4</v>
      </c>
      <c r="H1" s="29"/>
    </row>
    <row r="2" spans="1:8" ht="18" customHeight="1" thickBot="1" x14ac:dyDescent="0.25">
      <c r="A2" s="30">
        <f>VLOOKUP($A$1,Sayfa2!$A$2:$AQ$18,2,0)</f>
        <v>28</v>
      </c>
      <c r="B2" s="18">
        <v>1</v>
      </c>
      <c r="C2" s="21" t="str">
        <f>VLOOKUP($A$1,Sayfa2!$A$2:$AQ$18,3,0)</f>
        <v>7
B</v>
      </c>
      <c r="D2" s="24">
        <f>VLOOKUP($A$1,Sayfa2!$A$2:$AQ$18,11,0)</f>
        <v>0</v>
      </c>
      <c r="E2" s="21" t="str">
        <f>VLOOKUP($A$1,Sayfa2!$A$2:$AQ$18,19,0)</f>
        <v>5
B</v>
      </c>
      <c r="F2" s="24" t="str">
        <f>VLOOKUP($A$1,Sayfa2!$A$2:$AQ$18,27,0)</f>
        <v>5
A</v>
      </c>
      <c r="G2" s="21" t="str">
        <f>VLOOKUP($A$1,Sayfa2!$A$2:$AQ$18,35,0)</f>
        <v>8
A</v>
      </c>
      <c r="H2" s="29"/>
    </row>
    <row r="3" spans="1:8" ht="18" customHeight="1" thickBot="1" x14ac:dyDescent="0.25">
      <c r="A3" s="29"/>
      <c r="B3" s="19">
        <v>2</v>
      </c>
      <c r="C3" s="22" t="str">
        <f>VLOOKUP($A$1,Sayfa2!$A$2:$AQ$18,4,0)</f>
        <v>7
B</v>
      </c>
      <c r="D3" s="25">
        <f>VLOOKUP($A$1,Sayfa2!$A$2:$AQ$18,12,0)</f>
        <v>0</v>
      </c>
      <c r="E3" s="22" t="str">
        <f>VLOOKUP($A$1,Sayfa2!$A$2:$AQ$18,20,0)</f>
        <v>5
B</v>
      </c>
      <c r="F3" s="25" t="str">
        <f>VLOOKUP($A$1,Sayfa2!$A$2:$AQ$18,28,0)</f>
        <v>5
A</v>
      </c>
      <c r="G3" s="22" t="str">
        <f>VLOOKUP($A$1,Sayfa2!$A$2:$AQ$18,36,0)</f>
        <v>8
A</v>
      </c>
      <c r="H3" s="29"/>
    </row>
    <row r="4" spans="1:8" ht="18" customHeight="1" thickBot="1" x14ac:dyDescent="0.25">
      <c r="A4" s="29"/>
      <c r="B4" s="20">
        <v>3</v>
      </c>
      <c r="C4" s="23" t="str">
        <f>VLOOKUP($A$1,Sayfa2!$A$2:$AQ$18,5,0)</f>
        <v>7
D</v>
      </c>
      <c r="D4" s="26">
        <f>VLOOKUP($A$1,Sayfa2!$A$2:$AQ$18,13,0)</f>
        <v>0</v>
      </c>
      <c r="E4" s="23">
        <f>VLOOKUP($A$1,Sayfa2!$A$2:$AQ$18,21,0)</f>
        <v>0</v>
      </c>
      <c r="F4" s="26" t="str">
        <f>VLOOKUP($A$1,Sayfa2!$A$2:$AQ$18,29,0)</f>
        <v>6
B</v>
      </c>
      <c r="G4" s="23" t="str">
        <f>VLOOKUP($A$1,Sayfa2!$A$2:$AQ$18,37,0)</f>
        <v>8
B</v>
      </c>
      <c r="H4" s="29"/>
    </row>
    <row r="5" spans="1:8" ht="18" customHeight="1" thickBot="1" x14ac:dyDescent="0.25">
      <c r="A5" s="29"/>
      <c r="B5" s="19">
        <v>4</v>
      </c>
      <c r="C5" s="22" t="str">
        <f>VLOOKUP($A$1,Sayfa2!$A$2:$AQ$18,6,0)</f>
        <v>7
D</v>
      </c>
      <c r="D5" s="25" t="str">
        <f>VLOOKUP($A$1,Sayfa2!$A$2:$AQ$18,14,0)</f>
        <v>7
A</v>
      </c>
      <c r="E5" s="22" t="str">
        <f>VLOOKUP($A$1,Sayfa2!$A$2:$AQ$18,22,0)</f>
        <v>6
B</v>
      </c>
      <c r="F5" s="25" t="str">
        <f>VLOOKUP($A$1,Sayfa2!$A$2:$AQ$18,30,0)</f>
        <v>6
B</v>
      </c>
      <c r="G5" s="22" t="str">
        <f>VLOOKUP($A$1,Sayfa2!$A$2:$AQ$18,38,0)</f>
        <v>8
B</v>
      </c>
      <c r="H5" s="29"/>
    </row>
    <row r="6" spans="1:8" ht="18" customHeight="1" thickBot="1" x14ac:dyDescent="0.25">
      <c r="A6" s="29"/>
      <c r="B6" s="20">
        <v>5</v>
      </c>
      <c r="C6" s="23" t="str">
        <f>VLOOKUP($A$1,Sayfa2!$A$2:$AQ$18,7,0)</f>
        <v>6
A</v>
      </c>
      <c r="D6" s="26" t="str">
        <f>VLOOKUP($A$1,Sayfa2!$A$2:$AQ$18,15,0)</f>
        <v>7
A</v>
      </c>
      <c r="E6" s="23" t="str">
        <f>VLOOKUP($A$1,Sayfa2!$A$2:$AQ$18,23,0)</f>
        <v>6
B</v>
      </c>
      <c r="F6" s="26" t="str">
        <f>VLOOKUP($A$1,Sayfa2!$A$2:$AQ$18,31,0)</f>
        <v>6
A</v>
      </c>
      <c r="G6" s="23">
        <f>VLOOKUP($A$1,Sayfa2!$A$2:$AQ$18,39,0)</f>
        <v>0</v>
      </c>
      <c r="H6" s="29"/>
    </row>
    <row r="7" spans="1:8" ht="18" customHeight="1" thickBot="1" x14ac:dyDescent="0.25">
      <c r="A7" s="29"/>
      <c r="B7" s="19">
        <v>6</v>
      </c>
      <c r="C7" s="22" t="str">
        <f>VLOOKUP($A$1,Sayfa2!$A$2:$AQ$18,8,0)</f>
        <v>6
A</v>
      </c>
      <c r="D7" s="25" t="str">
        <f>VLOOKUP($A$1,Sayfa2!$A$2:$AQ$18,16,0)</f>
        <v>5
B</v>
      </c>
      <c r="E7" s="22">
        <f>VLOOKUP($A$1,Sayfa2!$A$2:$AQ$18,24,0)</f>
        <v>0</v>
      </c>
      <c r="F7" s="25" t="str">
        <f>VLOOKUP($A$1,Sayfa2!$A$2:$AQ$18,32,0)</f>
        <v>6
A</v>
      </c>
      <c r="G7" s="22" t="str">
        <f>VLOOKUP($A$1,Sayfa2!$A$2:$AQ$18,40,0)</f>
        <v>7
C</v>
      </c>
      <c r="H7" s="29"/>
    </row>
    <row r="8" spans="1:8" ht="18" customHeight="1" thickBot="1" x14ac:dyDescent="0.25">
      <c r="A8" s="29"/>
      <c r="B8" s="20">
        <v>7</v>
      </c>
      <c r="C8" s="23" t="str">
        <f>VLOOKUP($A$1,Sayfa2!$A$2:$AQ$18,9,0)</f>
        <v>5
A</v>
      </c>
      <c r="D8" s="26" t="str">
        <f>VLOOKUP($A$1,Sayfa2!$A$2:$AQ$18,17,0)</f>
        <v>5
B</v>
      </c>
      <c r="E8" s="23">
        <f>VLOOKUP($A$1,Sayfa2!$A$2:$AQ$18,25,0)</f>
        <v>0</v>
      </c>
      <c r="F8" s="26">
        <f>VLOOKUP($A$1,Sayfa2!$A$2:$AQ$18,33,0)</f>
        <v>0</v>
      </c>
      <c r="G8" s="23" t="str">
        <f>VLOOKUP($A$1,Sayfa2!$A$2:$AQ$18,41,0)</f>
        <v>7
C</v>
      </c>
      <c r="H8" s="29"/>
    </row>
    <row r="9" spans="1:8" ht="18" customHeight="1" thickBot="1" x14ac:dyDescent="0.25">
      <c r="A9" s="29"/>
      <c r="B9" s="19">
        <v>8</v>
      </c>
      <c r="C9" s="22" t="str">
        <f>VLOOKUP($A$1,Sayfa2!$A$2:$AQ$18,10,0)</f>
        <v>5
A</v>
      </c>
      <c r="D9" s="31"/>
      <c r="E9" s="32"/>
      <c r="F9" s="33"/>
      <c r="G9" s="33"/>
      <c r="H9" s="29"/>
    </row>
    <row r="10" spans="1:8" ht="8.25" customHeight="1" thickBot="1" x14ac:dyDescent="0.25">
      <c r="A10" s="29"/>
      <c r="B10" s="29"/>
      <c r="C10" s="29"/>
      <c r="D10" s="29"/>
      <c r="E10" s="29"/>
      <c r="F10" s="29"/>
      <c r="G10" s="29"/>
      <c r="H10" s="29"/>
    </row>
    <row r="11" spans="1:8" ht="21" customHeight="1" thickBot="1" x14ac:dyDescent="0.3">
      <c r="A11" s="39" t="s">
        <v>52</v>
      </c>
      <c r="B11" s="27"/>
      <c r="C11" s="34" t="s">
        <v>0</v>
      </c>
      <c r="D11" s="34" t="s">
        <v>1</v>
      </c>
      <c r="E11" s="34" t="s">
        <v>2</v>
      </c>
      <c r="F11" s="34" t="s">
        <v>3</v>
      </c>
      <c r="G11" s="34" t="s">
        <v>4</v>
      </c>
      <c r="H11" s="29"/>
    </row>
    <row r="12" spans="1:8" ht="18" customHeight="1" thickBot="1" x14ac:dyDescent="0.25">
      <c r="A12" s="29"/>
      <c r="B12" s="16">
        <v>1</v>
      </c>
      <c r="C12" s="35" t="str">
        <f>VLOOKUP($A$11,Sayfa2!$A$21:$AP$31,3,0)</f>
        <v>BİLİŞİM</v>
      </c>
      <c r="D12" s="35" t="str">
        <f>VLOOKUP($A$11,Sayfa2!$A$21:$AP$31,11,0)</f>
        <v>MATEMATİK</v>
      </c>
      <c r="E12" s="35" t="str">
        <f>VLOOKUP($A$11,Sayfa2!$A$21:$AP$31,19,0)</f>
        <v>BEDEN</v>
      </c>
      <c r="F12" s="35" t="str">
        <f>VLOOKUP($A$11,Sayfa2!$A$21:$AP$31,27,0)</f>
        <v>FEN BİLGİSİ</v>
      </c>
      <c r="G12" s="35" t="str">
        <f>VLOOKUP($A$11,Sayfa2!$A$21:$AP$31,35,0)</f>
        <v>TÜRKÇE</v>
      </c>
      <c r="H12" s="29"/>
    </row>
    <row r="13" spans="1:8" ht="18" customHeight="1" thickBot="1" x14ac:dyDescent="0.25">
      <c r="A13" s="29"/>
      <c r="B13" s="14">
        <v>2</v>
      </c>
      <c r="C13" s="36" t="str">
        <f>VLOOKUP($A$11,Sayfa2!$A$21:$AP$31,4,0)</f>
        <v>BİLİŞİM</v>
      </c>
      <c r="D13" s="36" t="str">
        <f>VLOOKUP($A$11,Sayfa2!$A$21:$AP$31,12,0)</f>
        <v>MATEMATİK</v>
      </c>
      <c r="E13" s="36" t="str">
        <f>VLOOKUP($A$11,Sayfa2!$A$21:$AP$31,20,0)</f>
        <v>BEDEN</v>
      </c>
      <c r="F13" s="36" t="str">
        <f>VLOOKUP($A$11,Sayfa2!$A$21:$AP$31,28,0)</f>
        <v>FEN BİLGİSİ</v>
      </c>
      <c r="G13" s="36" t="str">
        <f>VLOOKUP($A$11,Sayfa2!$A$21:$AP$31,36,0)</f>
        <v>TÜRKÇE</v>
      </c>
      <c r="H13" s="29"/>
    </row>
    <row r="14" spans="1:8" ht="18" customHeight="1" thickBot="1" x14ac:dyDescent="0.25">
      <c r="A14" s="29"/>
      <c r="B14" s="15">
        <v>3</v>
      </c>
      <c r="C14" s="37" t="str">
        <f>VLOOKUP($A$11,Sayfa2!$A$21:$AP$31,5,0)</f>
        <v>SEÇ İNGİLİZCE</v>
      </c>
      <c r="D14" s="37" t="str">
        <f>VLOOKUP($A$11,Sayfa2!$A$21:$AP$31,13,0)</f>
        <v>İNGİLİZCE</v>
      </c>
      <c r="E14" s="37" t="str">
        <f>VLOOKUP($A$11,Sayfa2!$A$21:$AP$31,21,0)</f>
        <v>SİYER</v>
      </c>
      <c r="F14" s="37" t="str">
        <f>VLOOKUP($A$11,Sayfa2!$A$21:$AP$31,29,0)</f>
        <v>MATEMATİK</v>
      </c>
      <c r="G14" s="37" t="str">
        <f>VLOOKUP($A$11,Sayfa2!$A$21:$AP$31,37,0)</f>
        <v>İNGİLİZCE</v>
      </c>
      <c r="H14" s="29"/>
    </row>
    <row r="15" spans="1:8" ht="18" customHeight="1" thickBot="1" x14ac:dyDescent="0.3">
      <c r="A15" s="29"/>
      <c r="B15" s="14">
        <v>4</v>
      </c>
      <c r="C15" s="36" t="str">
        <f>VLOOKUP($A$11,Sayfa2!$A$21:$AP$31,6,0)</f>
        <v>SEÇ İNGİLİZCE</v>
      </c>
      <c r="D15" s="36" t="str">
        <f>VLOOKUP($A$11,Sayfa2!$A$21:$AP$31,14,0)</f>
        <v>TÜRKÇE</v>
      </c>
      <c r="E15" s="36" t="str">
        <f>VLOOKUP($A$11,Sayfa2!$A$21:$AP$31,22,0)</f>
        <v>SOSYAL BİLGİLER</v>
      </c>
      <c r="F15" s="36" t="str">
        <f>VLOOKUP($A$11,Sayfa2!$A$21:$AP$31,30,0)</f>
        <v>MATEMATİK</v>
      </c>
      <c r="G15" s="36" t="str">
        <f>VLOOKUP($A$11,Sayfa2!$A$21:$AP$31,38,0)</f>
        <v>İNGİLİZCE</v>
      </c>
      <c r="H15" s="29"/>
    </row>
    <row r="16" spans="1:8" ht="18" customHeight="1" thickBot="1" x14ac:dyDescent="0.3">
      <c r="A16" s="29"/>
      <c r="B16" s="15">
        <v>5</v>
      </c>
      <c r="C16" s="37" t="str">
        <f>VLOOKUP($A$11,Sayfa2!$A$21:$AP$31,7,0)</f>
        <v>DİN</v>
      </c>
      <c r="D16" s="37" t="str">
        <f>VLOOKUP($A$11,Sayfa2!$A$21:$AP$31,15,0)</f>
        <v>TÜRKÇE</v>
      </c>
      <c r="E16" s="37" t="str">
        <f>VLOOKUP($A$11,Sayfa2!$A$21:$AP$31,23,0)</f>
        <v>SOSYAL BİLGİLER</v>
      </c>
      <c r="F16" s="37" t="str">
        <f>VLOOKUP($A$11,Sayfa2!$A$21:$AP$31,31,0)</f>
        <v>SEÇ KURAN</v>
      </c>
      <c r="G16" s="37" t="str">
        <f>VLOOKUP($A$11,Sayfa2!$A$21:$AP$31,39,0)</f>
        <v>MATEMATİK</v>
      </c>
      <c r="H16" s="29"/>
    </row>
    <row r="17" spans="1:8" ht="18" customHeight="1" thickBot="1" x14ac:dyDescent="0.3">
      <c r="A17" s="29"/>
      <c r="B17" s="14">
        <v>6</v>
      </c>
      <c r="C17" s="36" t="str">
        <f>VLOOKUP($A$11,Sayfa2!$A$21:$AP$31,8,0)</f>
        <v>DİN</v>
      </c>
      <c r="D17" s="36" t="str">
        <f>VLOOKUP($A$11,Sayfa2!$A$21:$AP$31,16,0)</f>
        <v>FEN BİLGİSİ</v>
      </c>
      <c r="E17" s="36" t="str">
        <f>VLOOKUP($A$11,Sayfa2!$A$21:$AP$31,24,0)</f>
        <v>TÜRKÇE</v>
      </c>
      <c r="F17" s="36" t="str">
        <f>VLOOKUP($A$11,Sayfa2!$A$21:$AP$31,32,0)</f>
        <v>SEÇ KURAN</v>
      </c>
      <c r="G17" s="36" t="str">
        <f>VLOOKUP($A$11,Sayfa2!$A$21:$AP$31,40,0)</f>
        <v>MÜZİK</v>
      </c>
      <c r="H17" s="29"/>
    </row>
    <row r="18" spans="1:8" ht="18" customHeight="1" thickBot="1" x14ac:dyDescent="0.3">
      <c r="A18" s="29"/>
      <c r="B18" s="15">
        <v>7</v>
      </c>
      <c r="C18" s="37" t="str">
        <f>VLOOKUP($A$11,Sayfa2!$A$21:$AP$31,9,0)</f>
        <v>SOSYAL BİLGİLER</v>
      </c>
      <c r="D18" s="37" t="str">
        <f>VLOOKUP($A$11,Sayfa2!$A$21:$AP$31,17,0)</f>
        <v>FEN BİLGİSİ</v>
      </c>
      <c r="E18" s="37" t="str">
        <f>VLOOKUP($A$11,Sayfa2!$A$21:$AP$31,25,0)</f>
        <v>TÜRKÇE</v>
      </c>
      <c r="F18" s="37" t="str">
        <f>VLOOKUP($A$11,Sayfa2!$A$21:$AP$31,33,0)</f>
        <v>SİYER</v>
      </c>
      <c r="G18" s="37" t="str">
        <f>VLOOKUP($A$11,Sayfa2!$A$21:$AP$31,41,0)</f>
        <v>GÖRSEL</v>
      </c>
      <c r="H18" s="29"/>
    </row>
    <row r="19" spans="1:8" ht="18" customHeight="1" x14ac:dyDescent="0.25">
      <c r="A19" s="29"/>
      <c r="B19" s="14">
        <v>8</v>
      </c>
      <c r="C19" s="36">
        <f>VLOOKUP($A$11,Sayfa2!$A$21:$AP$31,10,0)</f>
        <v>0</v>
      </c>
      <c r="D19" s="36">
        <f>VLOOKUP($A$11,Sayfa2!$A$21:$AP$31,18,0)</f>
        <v>0</v>
      </c>
      <c r="E19" s="36">
        <f>VLOOKUP($A$11,Sayfa2!$A$21:$AP$31,26,0)</f>
        <v>0</v>
      </c>
      <c r="F19" s="36">
        <f>VLOOKUP($A$11,Sayfa2!$A$21:$AP$31,34,0)</f>
        <v>0</v>
      </c>
      <c r="G19" s="36">
        <f>VLOOKUP($A$11,Sayfa2!$A$21:$AP$31,42,0)</f>
        <v>0</v>
      </c>
      <c r="H19" s="29"/>
    </row>
    <row r="20" spans="1:8" x14ac:dyDescent="0.25">
      <c r="A20" s="29"/>
      <c r="B20" s="29"/>
      <c r="C20" s="29"/>
      <c r="D20" s="29"/>
      <c r="E20" s="29"/>
      <c r="F20" s="29"/>
      <c r="G20" s="29"/>
      <c r="H20" s="29"/>
    </row>
  </sheetData>
  <sheetProtection password="CF7A" sheet="1" objects="1" scenarios="1" selectLockedCells="1"/>
  <pageMargins left="0.7" right="0.7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Sayfa2!$A$21:$A$31</xm:f>
          </x14:formula1>
          <xm:sqref>A11</xm:sqref>
        </x14:dataValidation>
        <x14:dataValidation type="list" allowBlank="1" showInputMessage="1" showErrorMessage="1">
          <x14:formula1>
            <xm:f>Sayfa2!$A$2:$A$18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R31"/>
  <sheetViews>
    <sheetView topLeftCell="A25" zoomScale="120" zoomScaleNormal="120" workbookViewId="0">
      <selection activeCell="C2" sqref="C2:AP18"/>
    </sheetView>
  </sheetViews>
  <sheetFormatPr defaultRowHeight="15" x14ac:dyDescent="0.25"/>
  <cols>
    <col min="1" max="1" width="16.140625" customWidth="1"/>
    <col min="2" max="2" width="17.140625" customWidth="1"/>
    <col min="3" max="3" width="10.7109375" customWidth="1"/>
    <col min="4" max="4" width="11.28515625" customWidth="1"/>
    <col min="5" max="5" width="11" customWidth="1"/>
    <col min="6" max="6" width="13.140625" customWidth="1"/>
  </cols>
  <sheetData>
    <row r="1" spans="1:44" x14ac:dyDescent="0.2">
      <c r="A1" s="8" t="s">
        <v>24</v>
      </c>
      <c r="B1" s="8" t="s">
        <v>25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1</v>
      </c>
      <c r="L1" s="9">
        <v>2</v>
      </c>
      <c r="M1" s="9">
        <v>3</v>
      </c>
      <c r="N1" s="9">
        <v>4</v>
      </c>
      <c r="O1" s="9">
        <v>5</v>
      </c>
      <c r="P1" s="9">
        <v>6</v>
      </c>
      <c r="Q1" s="9">
        <v>7</v>
      </c>
      <c r="R1" s="9">
        <v>8</v>
      </c>
      <c r="S1" s="9">
        <v>1</v>
      </c>
      <c r="T1" s="9">
        <v>2</v>
      </c>
      <c r="U1" s="9">
        <v>3</v>
      </c>
      <c r="V1" s="9">
        <v>4</v>
      </c>
      <c r="W1" s="9">
        <v>5</v>
      </c>
      <c r="X1" s="9">
        <v>6</v>
      </c>
      <c r="Y1" s="9">
        <v>7</v>
      </c>
      <c r="Z1" s="9">
        <v>8</v>
      </c>
      <c r="AA1" s="9">
        <v>1</v>
      </c>
      <c r="AB1" s="9">
        <v>2</v>
      </c>
      <c r="AC1" s="9">
        <v>3</v>
      </c>
      <c r="AD1" s="9">
        <v>4</v>
      </c>
      <c r="AE1" s="9">
        <v>5</v>
      </c>
      <c r="AF1" s="9">
        <v>6</v>
      </c>
      <c r="AG1" s="9">
        <v>7</v>
      </c>
      <c r="AH1" s="9">
        <v>8</v>
      </c>
      <c r="AI1" s="9">
        <v>1</v>
      </c>
      <c r="AJ1" s="9">
        <v>2</v>
      </c>
      <c r="AK1" s="9">
        <v>3</v>
      </c>
      <c r="AL1" s="9">
        <v>4</v>
      </c>
      <c r="AM1" s="9">
        <v>5</v>
      </c>
      <c r="AN1" s="9">
        <v>6</v>
      </c>
      <c r="AO1" s="9">
        <v>7</v>
      </c>
      <c r="AP1" s="9">
        <v>8</v>
      </c>
      <c r="AQ1" s="1"/>
      <c r="AR1" s="1"/>
    </row>
    <row r="2" spans="1:44" ht="30" x14ac:dyDescent="0.25">
      <c r="A2" s="8" t="s">
        <v>26</v>
      </c>
      <c r="B2" s="10">
        <v>24</v>
      </c>
      <c r="C2" s="11" t="s">
        <v>66</v>
      </c>
      <c r="D2" s="12" t="s">
        <v>66</v>
      </c>
      <c r="E2" s="12"/>
      <c r="F2" s="12" t="s">
        <v>67</v>
      </c>
      <c r="G2" s="12" t="s">
        <v>67</v>
      </c>
      <c r="H2" s="12" t="s">
        <v>68</v>
      </c>
      <c r="I2" s="12" t="s">
        <v>68</v>
      </c>
      <c r="J2" s="11"/>
      <c r="K2" s="11"/>
      <c r="L2" s="12" t="s">
        <v>66</v>
      </c>
      <c r="M2" s="12" t="s">
        <v>66</v>
      </c>
      <c r="N2" s="12" t="s">
        <v>69</v>
      </c>
      <c r="O2" s="12" t="s">
        <v>69</v>
      </c>
      <c r="P2" s="12" t="s">
        <v>70</v>
      </c>
      <c r="Q2" s="12" t="s">
        <v>70</v>
      </c>
      <c r="R2" s="11"/>
      <c r="S2" s="11"/>
      <c r="T2" s="11"/>
      <c r="U2" s="11"/>
      <c r="V2" s="11"/>
      <c r="W2" s="11"/>
      <c r="X2" s="17"/>
      <c r="Y2" s="17"/>
      <c r="Z2" s="17"/>
      <c r="AA2" s="17" t="s">
        <v>70</v>
      </c>
      <c r="AB2" s="17" t="s">
        <v>70</v>
      </c>
      <c r="AC2" s="17" t="s">
        <v>67</v>
      </c>
      <c r="AD2" s="17" t="s">
        <v>67</v>
      </c>
      <c r="AE2" s="17"/>
      <c r="AF2" s="17" t="s">
        <v>69</v>
      </c>
      <c r="AG2" s="17" t="s">
        <v>69</v>
      </c>
      <c r="AH2" s="17"/>
      <c r="AI2" s="17" t="s">
        <v>68</v>
      </c>
      <c r="AJ2" s="17" t="s">
        <v>68</v>
      </c>
      <c r="AK2" s="17" t="s">
        <v>66</v>
      </c>
      <c r="AL2" s="17" t="s">
        <v>66</v>
      </c>
      <c r="AM2" s="17" t="s">
        <v>69</v>
      </c>
      <c r="AN2" s="17" t="s">
        <v>69</v>
      </c>
      <c r="AO2" s="17"/>
      <c r="AP2" s="17"/>
    </row>
    <row r="3" spans="1:44" ht="30" x14ac:dyDescent="0.25">
      <c r="A3" s="8" t="s">
        <v>27</v>
      </c>
      <c r="B3" s="10">
        <v>10</v>
      </c>
      <c r="C3" s="11"/>
      <c r="D3" s="11"/>
      <c r="E3" s="11"/>
      <c r="F3" s="11"/>
      <c r="G3" s="11" t="s">
        <v>71</v>
      </c>
      <c r="H3" s="12" t="s">
        <v>71</v>
      </c>
      <c r="I3" s="12"/>
      <c r="J3" s="11"/>
      <c r="K3" s="11"/>
      <c r="L3" s="11"/>
      <c r="M3" s="11"/>
      <c r="N3" s="12" t="s">
        <v>72</v>
      </c>
      <c r="O3" s="12" t="s">
        <v>72</v>
      </c>
      <c r="P3" s="12" t="s">
        <v>69</v>
      </c>
      <c r="Q3" s="12" t="s">
        <v>69</v>
      </c>
      <c r="R3" s="11"/>
      <c r="S3" s="11"/>
      <c r="T3" s="11"/>
      <c r="U3" s="11" t="s">
        <v>66</v>
      </c>
      <c r="V3" s="11" t="s">
        <v>66</v>
      </c>
      <c r="W3" s="11"/>
      <c r="X3" s="17" t="s">
        <v>72</v>
      </c>
      <c r="Y3" s="17" t="s">
        <v>72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4" ht="30" x14ac:dyDescent="0.25">
      <c r="A4" s="8" t="s">
        <v>28</v>
      </c>
      <c r="B4" s="10">
        <v>25</v>
      </c>
      <c r="C4" s="11"/>
      <c r="D4" s="11"/>
      <c r="E4" s="11"/>
      <c r="F4" s="11"/>
      <c r="G4" s="11"/>
      <c r="H4" s="11"/>
      <c r="I4" s="11"/>
      <c r="J4" s="11"/>
      <c r="K4" s="12" t="s">
        <v>70</v>
      </c>
      <c r="L4" s="12" t="s">
        <v>70</v>
      </c>
      <c r="M4" s="12" t="s">
        <v>69</v>
      </c>
      <c r="N4" s="12"/>
      <c r="O4" s="12" t="s">
        <v>67</v>
      </c>
      <c r="P4" s="12" t="s">
        <v>66</v>
      </c>
      <c r="Q4" s="12" t="s">
        <v>66</v>
      </c>
      <c r="R4" s="11"/>
      <c r="S4" s="12"/>
      <c r="T4" s="12" t="s">
        <v>73</v>
      </c>
      <c r="U4" s="12" t="s">
        <v>73</v>
      </c>
      <c r="V4" s="12"/>
      <c r="W4" s="12" t="s">
        <v>66</v>
      </c>
      <c r="X4" s="17" t="s">
        <v>67</v>
      </c>
      <c r="Y4" s="17" t="s">
        <v>67</v>
      </c>
      <c r="Z4" s="17"/>
      <c r="AA4" s="17" t="s">
        <v>69</v>
      </c>
      <c r="AB4" s="17" t="s">
        <v>69</v>
      </c>
      <c r="AC4" s="17" t="s">
        <v>70</v>
      </c>
      <c r="AD4" s="17" t="s">
        <v>70</v>
      </c>
      <c r="AE4" s="17" t="s">
        <v>67</v>
      </c>
      <c r="AF4" s="17" t="s">
        <v>67</v>
      </c>
      <c r="AG4" s="17" t="s">
        <v>73</v>
      </c>
      <c r="AH4" s="17"/>
      <c r="AI4" s="17" t="s">
        <v>69</v>
      </c>
      <c r="AJ4" s="17" t="s">
        <v>69</v>
      </c>
      <c r="AK4" s="17" t="s">
        <v>73</v>
      </c>
      <c r="AL4" s="17" t="s">
        <v>73</v>
      </c>
      <c r="AM4" s="17" t="s">
        <v>70</v>
      </c>
      <c r="AN4" s="17" t="s">
        <v>66</v>
      </c>
      <c r="AO4" s="17" t="s">
        <v>66</v>
      </c>
      <c r="AP4" s="17"/>
    </row>
    <row r="5" spans="1:44" ht="30" x14ac:dyDescent="0.25">
      <c r="A5" s="8" t="s">
        <v>29</v>
      </c>
      <c r="B5" s="10">
        <v>12</v>
      </c>
      <c r="C5" s="11"/>
      <c r="D5" s="11" t="s">
        <v>69</v>
      </c>
      <c r="E5" s="12" t="s">
        <v>69</v>
      </c>
      <c r="F5" s="12" t="s">
        <v>66</v>
      </c>
      <c r="G5" s="11" t="s">
        <v>66</v>
      </c>
      <c r="H5" s="12" t="s">
        <v>67</v>
      </c>
      <c r="I5" s="12" t="s">
        <v>67</v>
      </c>
      <c r="J5" s="11"/>
      <c r="K5" s="11"/>
      <c r="L5" s="11"/>
      <c r="M5" s="11"/>
      <c r="N5" s="12"/>
      <c r="O5" s="12"/>
      <c r="P5" s="12"/>
      <c r="Q5" s="12"/>
      <c r="R5" s="11"/>
      <c r="S5" s="11"/>
      <c r="T5" s="11"/>
      <c r="U5" s="11"/>
      <c r="V5" s="11"/>
      <c r="W5" s="11"/>
      <c r="X5" s="17"/>
      <c r="Y5" s="17"/>
      <c r="Z5" s="17"/>
      <c r="AA5" s="17" t="s">
        <v>74</v>
      </c>
      <c r="AB5" s="17" t="s">
        <v>74</v>
      </c>
      <c r="AC5" s="17"/>
      <c r="AD5" s="17" t="s">
        <v>75</v>
      </c>
      <c r="AE5" s="17" t="s">
        <v>75</v>
      </c>
      <c r="AF5" s="17" t="s">
        <v>68</v>
      </c>
      <c r="AG5" s="17" t="s">
        <v>68</v>
      </c>
      <c r="AH5" s="17"/>
      <c r="AI5" s="17"/>
      <c r="AJ5" s="17"/>
      <c r="AK5" s="17"/>
      <c r="AL5" s="17"/>
      <c r="AM5" s="17"/>
      <c r="AN5" s="17"/>
      <c r="AO5" s="17"/>
      <c r="AP5" s="17"/>
    </row>
    <row r="6" spans="1:44" ht="30" x14ac:dyDescent="0.25">
      <c r="A6" s="8" t="s">
        <v>30</v>
      </c>
      <c r="B6" s="10">
        <v>20</v>
      </c>
      <c r="C6" s="12" t="s">
        <v>75</v>
      </c>
      <c r="D6" s="12" t="s">
        <v>75</v>
      </c>
      <c r="E6" s="12" t="s">
        <v>73</v>
      </c>
      <c r="F6" s="12" t="s">
        <v>73</v>
      </c>
      <c r="G6" s="11"/>
      <c r="H6" s="11"/>
      <c r="I6" s="11"/>
      <c r="J6" s="11"/>
      <c r="K6" s="12" t="s">
        <v>73</v>
      </c>
      <c r="L6" s="12" t="s">
        <v>73</v>
      </c>
      <c r="M6" s="12"/>
      <c r="N6" s="12" t="s">
        <v>71</v>
      </c>
      <c r="O6" s="11" t="s">
        <v>71</v>
      </c>
      <c r="P6" s="12" t="s">
        <v>74</v>
      </c>
      <c r="Q6" s="12" t="s">
        <v>74</v>
      </c>
      <c r="R6" s="11"/>
      <c r="S6" s="12" t="s">
        <v>74</v>
      </c>
      <c r="T6" s="12" t="s">
        <v>74</v>
      </c>
      <c r="U6" s="12" t="s">
        <v>72</v>
      </c>
      <c r="V6" s="12" t="s">
        <v>72</v>
      </c>
      <c r="W6" s="11"/>
      <c r="X6" s="17"/>
      <c r="Y6" s="17"/>
      <c r="Z6" s="17"/>
      <c r="AA6" s="17" t="s">
        <v>75</v>
      </c>
      <c r="AB6" s="17" t="s">
        <v>75</v>
      </c>
      <c r="AC6" s="17"/>
      <c r="AD6" s="17" t="s">
        <v>72</v>
      </c>
      <c r="AE6" s="17" t="s">
        <v>72</v>
      </c>
      <c r="AF6" s="17" t="s">
        <v>71</v>
      </c>
      <c r="AG6" s="17" t="s">
        <v>71</v>
      </c>
      <c r="AH6" s="17"/>
      <c r="AI6" s="17"/>
      <c r="AJ6" s="17"/>
      <c r="AK6" s="17"/>
      <c r="AL6" s="17"/>
      <c r="AM6" s="17"/>
      <c r="AN6" s="17"/>
      <c r="AO6" s="17"/>
      <c r="AP6" s="17"/>
    </row>
    <row r="7" spans="1:44" ht="30" x14ac:dyDescent="0.25">
      <c r="A7" s="8" t="s">
        <v>31</v>
      </c>
      <c r="B7" s="10">
        <v>23</v>
      </c>
      <c r="C7" s="12" t="s">
        <v>72</v>
      </c>
      <c r="D7" s="12"/>
      <c r="E7" s="12" t="s">
        <v>70</v>
      </c>
      <c r="F7" s="12" t="s">
        <v>70</v>
      </c>
      <c r="G7" s="12" t="s">
        <v>73</v>
      </c>
      <c r="H7" s="11" t="s">
        <v>66</v>
      </c>
      <c r="I7" s="12" t="s">
        <v>66</v>
      </c>
      <c r="J7" s="12"/>
      <c r="K7" s="12" t="s">
        <v>69</v>
      </c>
      <c r="L7" s="12" t="s">
        <v>69</v>
      </c>
      <c r="M7" s="12" t="s">
        <v>70</v>
      </c>
      <c r="N7" s="12" t="s">
        <v>66</v>
      </c>
      <c r="O7" s="12" t="s">
        <v>66</v>
      </c>
      <c r="P7" s="12" t="s">
        <v>73</v>
      </c>
      <c r="Q7" s="12" t="s">
        <v>73</v>
      </c>
      <c r="R7" s="11"/>
      <c r="S7" s="11"/>
      <c r="T7" s="11"/>
      <c r="U7" s="12"/>
      <c r="V7" s="11"/>
      <c r="W7" s="12" t="s">
        <v>72</v>
      </c>
      <c r="X7" s="17" t="s">
        <v>69</v>
      </c>
      <c r="Y7" s="17" t="s">
        <v>69</v>
      </c>
      <c r="Z7" s="17"/>
      <c r="AA7" s="17"/>
      <c r="AB7" s="17"/>
      <c r="AC7" s="17"/>
      <c r="AD7" s="17"/>
      <c r="AE7" s="17"/>
      <c r="AF7" s="17"/>
      <c r="AG7" s="17"/>
      <c r="AH7" s="17"/>
      <c r="AI7" s="17" t="s">
        <v>73</v>
      </c>
      <c r="AJ7" s="17" t="s">
        <v>73</v>
      </c>
      <c r="AK7" s="17" t="s">
        <v>70</v>
      </c>
      <c r="AL7" s="17" t="s">
        <v>70</v>
      </c>
      <c r="AM7" s="17" t="s">
        <v>72</v>
      </c>
      <c r="AN7" s="17" t="s">
        <v>72</v>
      </c>
      <c r="AO7" s="17" t="s">
        <v>69</v>
      </c>
      <c r="AP7" s="17"/>
    </row>
    <row r="8" spans="1:44" ht="30" x14ac:dyDescent="0.25">
      <c r="A8" s="8" t="s">
        <v>32</v>
      </c>
      <c r="B8" s="10">
        <v>28</v>
      </c>
      <c r="C8" s="12"/>
      <c r="D8" s="12"/>
      <c r="E8" s="12"/>
      <c r="F8" s="12" t="s">
        <v>69</v>
      </c>
      <c r="G8" s="11" t="s">
        <v>69</v>
      </c>
      <c r="H8" s="11" t="s">
        <v>73</v>
      </c>
      <c r="I8" s="11" t="s">
        <v>73</v>
      </c>
      <c r="J8" s="11"/>
      <c r="K8" s="12" t="s">
        <v>66</v>
      </c>
      <c r="L8" s="12" t="s">
        <v>72</v>
      </c>
      <c r="M8" s="12" t="s">
        <v>72</v>
      </c>
      <c r="N8" s="12" t="s">
        <v>70</v>
      </c>
      <c r="O8" s="12" t="s">
        <v>70</v>
      </c>
      <c r="P8" s="12"/>
      <c r="Q8" s="12"/>
      <c r="R8" s="11"/>
      <c r="S8" s="12" t="s">
        <v>66</v>
      </c>
      <c r="T8" s="12" t="s">
        <v>66</v>
      </c>
      <c r="U8" s="11"/>
      <c r="V8" s="12" t="s">
        <v>69</v>
      </c>
      <c r="W8" s="12" t="s">
        <v>69</v>
      </c>
      <c r="X8" s="17" t="s">
        <v>70</v>
      </c>
      <c r="Y8" s="17" t="s">
        <v>70</v>
      </c>
      <c r="Z8" s="17"/>
      <c r="AA8" s="17" t="s">
        <v>73</v>
      </c>
      <c r="AB8" s="17" t="s">
        <v>73</v>
      </c>
      <c r="AC8" s="17" t="s">
        <v>69</v>
      </c>
      <c r="AD8" s="17" t="s">
        <v>66</v>
      </c>
      <c r="AE8" s="17" t="s">
        <v>66</v>
      </c>
      <c r="AF8" s="17" t="s">
        <v>72</v>
      </c>
      <c r="AG8" s="17" t="s">
        <v>72</v>
      </c>
      <c r="AH8" s="17"/>
      <c r="AI8" s="17" t="s">
        <v>70</v>
      </c>
      <c r="AJ8" s="17" t="s">
        <v>70</v>
      </c>
      <c r="AK8" s="17" t="s">
        <v>72</v>
      </c>
      <c r="AL8" s="17" t="s">
        <v>72</v>
      </c>
      <c r="AM8" s="17" t="s">
        <v>73</v>
      </c>
      <c r="AN8" s="17" t="s">
        <v>73</v>
      </c>
      <c r="AO8" s="17"/>
      <c r="AP8" s="17"/>
    </row>
    <row r="9" spans="1:44" ht="30" x14ac:dyDescent="0.25">
      <c r="A9" s="8" t="s">
        <v>33</v>
      </c>
      <c r="B9" s="10">
        <v>20</v>
      </c>
      <c r="C9" s="12" t="s">
        <v>68</v>
      </c>
      <c r="D9" s="12" t="s">
        <v>68</v>
      </c>
      <c r="E9" s="12" t="s">
        <v>71</v>
      </c>
      <c r="F9" s="12" t="s">
        <v>71</v>
      </c>
      <c r="G9" s="12"/>
      <c r="H9" s="12" t="s">
        <v>75</v>
      </c>
      <c r="I9" s="11" t="s">
        <v>75</v>
      </c>
      <c r="J9" s="11"/>
      <c r="K9" s="12" t="s">
        <v>74</v>
      </c>
      <c r="L9" s="12" t="s">
        <v>74</v>
      </c>
      <c r="M9" s="11" t="s">
        <v>67</v>
      </c>
      <c r="N9" s="11" t="s">
        <v>67</v>
      </c>
      <c r="O9" s="12"/>
      <c r="P9" s="12"/>
      <c r="Q9" s="12"/>
      <c r="R9" s="11"/>
      <c r="S9" s="12" t="s">
        <v>75</v>
      </c>
      <c r="T9" s="12" t="s">
        <v>75</v>
      </c>
      <c r="U9" s="12" t="s">
        <v>71</v>
      </c>
      <c r="V9" s="12" t="s">
        <v>67</v>
      </c>
      <c r="W9" s="12" t="s">
        <v>67</v>
      </c>
      <c r="X9" s="17" t="s">
        <v>74</v>
      </c>
      <c r="Y9" s="17" t="s">
        <v>74</v>
      </c>
      <c r="Z9" s="17"/>
      <c r="AA9" s="17" t="s">
        <v>71</v>
      </c>
      <c r="AB9" s="17" t="s">
        <v>68</v>
      </c>
      <c r="AC9" s="17" t="s">
        <v>68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4" ht="30" x14ac:dyDescent="0.25">
      <c r="A10" s="8" t="s">
        <v>34</v>
      </c>
      <c r="B10" s="10">
        <v>16</v>
      </c>
      <c r="C10" s="12" t="s">
        <v>70</v>
      </c>
      <c r="D10" s="12" t="s">
        <v>70</v>
      </c>
      <c r="E10" s="11"/>
      <c r="F10" s="11"/>
      <c r="G10" s="11"/>
      <c r="H10" s="11"/>
      <c r="I10" s="11"/>
      <c r="J10" s="11"/>
      <c r="K10" s="12" t="s">
        <v>67</v>
      </c>
      <c r="L10" s="11" t="s">
        <v>67</v>
      </c>
      <c r="M10" s="12" t="s">
        <v>74</v>
      </c>
      <c r="N10" s="11" t="s">
        <v>74</v>
      </c>
      <c r="O10" s="11"/>
      <c r="P10" s="11" t="s">
        <v>72</v>
      </c>
      <c r="Q10" s="11" t="s">
        <v>72</v>
      </c>
      <c r="R10" s="11"/>
      <c r="S10" s="11" t="s">
        <v>68</v>
      </c>
      <c r="T10" s="12" t="s">
        <v>68</v>
      </c>
      <c r="U10" s="12"/>
      <c r="V10" s="12" t="s">
        <v>71</v>
      </c>
      <c r="W10" s="12" t="s">
        <v>71</v>
      </c>
      <c r="X10" s="17" t="s">
        <v>75</v>
      </c>
      <c r="Y10" s="17" t="s">
        <v>75</v>
      </c>
      <c r="Z10" s="17"/>
      <c r="AA10" s="17"/>
      <c r="AB10" s="17"/>
      <c r="AC10" s="17"/>
      <c r="AD10" s="17"/>
      <c r="AE10" s="17" t="s">
        <v>73</v>
      </c>
      <c r="AF10" s="17" t="s">
        <v>73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4" ht="30" x14ac:dyDescent="0.25">
      <c r="A11" s="8" t="s">
        <v>35</v>
      </c>
      <c r="B11" s="10">
        <v>10</v>
      </c>
      <c r="C11" s="12" t="s">
        <v>69</v>
      </c>
      <c r="D11" s="12" t="s">
        <v>72</v>
      </c>
      <c r="E11" s="12" t="s">
        <v>74</v>
      </c>
      <c r="F11" s="11"/>
      <c r="G11" s="12" t="s">
        <v>68</v>
      </c>
      <c r="H11" s="11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 t="s">
        <v>75</v>
      </c>
      <c r="AJ11" s="17" t="s">
        <v>71</v>
      </c>
      <c r="AK11" s="17" t="s">
        <v>67</v>
      </c>
      <c r="AL11" s="17"/>
      <c r="AM11" s="17" t="s">
        <v>66</v>
      </c>
      <c r="AN11" s="17" t="s">
        <v>70</v>
      </c>
      <c r="AO11" s="17" t="s">
        <v>73</v>
      </c>
      <c r="AP11" s="17"/>
    </row>
    <row r="12" spans="1:44" ht="30" x14ac:dyDescent="0.25">
      <c r="A12" s="8" t="s">
        <v>36</v>
      </c>
      <c r="B12" s="10">
        <v>29</v>
      </c>
      <c r="C12" s="12" t="s">
        <v>67</v>
      </c>
      <c r="D12" s="12" t="s">
        <v>67</v>
      </c>
      <c r="E12" s="11" t="s">
        <v>72</v>
      </c>
      <c r="F12" s="12" t="s">
        <v>72</v>
      </c>
      <c r="G12" s="12"/>
      <c r="H12" s="12" t="s">
        <v>69</v>
      </c>
      <c r="I12" s="12" t="s">
        <v>69</v>
      </c>
      <c r="J12" s="11"/>
      <c r="K12" s="11" t="s">
        <v>71</v>
      </c>
      <c r="L12" s="12" t="s">
        <v>71</v>
      </c>
      <c r="M12" s="12"/>
      <c r="N12" s="12" t="s">
        <v>68</v>
      </c>
      <c r="O12" s="12" t="s">
        <v>68</v>
      </c>
      <c r="P12" s="11" t="s">
        <v>68</v>
      </c>
      <c r="Q12" s="11" t="s">
        <v>68</v>
      </c>
      <c r="R12" s="11"/>
      <c r="S12" s="12" t="s">
        <v>70</v>
      </c>
      <c r="T12" s="12" t="s">
        <v>70</v>
      </c>
      <c r="U12" s="12" t="s">
        <v>74</v>
      </c>
      <c r="V12" s="12" t="s">
        <v>74</v>
      </c>
      <c r="W12" s="12"/>
      <c r="X12" s="17" t="s">
        <v>73</v>
      </c>
      <c r="Y12" s="17" t="s">
        <v>73</v>
      </c>
      <c r="Z12" s="17"/>
      <c r="AA12" s="17" t="s">
        <v>66</v>
      </c>
      <c r="AB12" s="17" t="s">
        <v>66</v>
      </c>
      <c r="AC12" s="17" t="s">
        <v>66</v>
      </c>
      <c r="AD12" s="17"/>
      <c r="AE12" s="17"/>
      <c r="AF12" s="17" t="s">
        <v>75</v>
      </c>
      <c r="AG12" s="17" t="s">
        <v>75</v>
      </c>
      <c r="AH12" s="17"/>
      <c r="AI12" s="17"/>
      <c r="AJ12" s="17" t="s">
        <v>75</v>
      </c>
      <c r="AK12" s="17" t="s">
        <v>75</v>
      </c>
      <c r="AL12" s="17" t="s">
        <v>67</v>
      </c>
      <c r="AM12" s="17" t="s">
        <v>67</v>
      </c>
      <c r="AN12" s="17" t="s">
        <v>74</v>
      </c>
      <c r="AO12" s="17" t="s">
        <v>74</v>
      </c>
      <c r="AP12" s="17"/>
    </row>
    <row r="13" spans="1:44" ht="30" x14ac:dyDescent="0.25">
      <c r="A13" s="8" t="s">
        <v>37</v>
      </c>
      <c r="B13" s="10">
        <v>8</v>
      </c>
      <c r="C13" s="11" t="s">
        <v>73</v>
      </c>
      <c r="D13" s="11"/>
      <c r="E13" s="11" t="s">
        <v>66</v>
      </c>
      <c r="F13" s="11"/>
      <c r="G13" s="12"/>
      <c r="H13" s="12"/>
      <c r="I13" s="12"/>
      <c r="J13" s="11"/>
      <c r="K13" s="12"/>
      <c r="L13" s="11"/>
      <c r="M13" s="11" t="s">
        <v>73</v>
      </c>
      <c r="N13" s="11"/>
      <c r="O13" s="11"/>
      <c r="P13" s="11"/>
      <c r="Q13" s="11"/>
      <c r="R13" s="11"/>
      <c r="S13" s="12" t="s">
        <v>69</v>
      </c>
      <c r="T13" s="11"/>
      <c r="U13" s="11" t="s">
        <v>70</v>
      </c>
      <c r="V13" s="11"/>
      <c r="W13" s="11"/>
      <c r="X13" s="17"/>
      <c r="Y13" s="17"/>
      <c r="Z13" s="17"/>
      <c r="AA13" s="17"/>
      <c r="AB13" s="17"/>
      <c r="AC13" s="17"/>
      <c r="AD13" s="17"/>
      <c r="AE13" s="17"/>
      <c r="AF13" s="17"/>
      <c r="AG13" s="17" t="s">
        <v>70</v>
      </c>
      <c r="AH13" s="17"/>
      <c r="AI13" s="17" t="s">
        <v>71</v>
      </c>
      <c r="AJ13" s="17"/>
      <c r="AK13" s="17"/>
      <c r="AL13" s="17"/>
      <c r="AM13" s="17"/>
      <c r="AN13" s="17"/>
      <c r="AO13" s="17" t="s">
        <v>71</v>
      </c>
      <c r="AP13" s="17"/>
    </row>
    <row r="14" spans="1:44" ht="30" x14ac:dyDescent="0.25">
      <c r="A14" s="13" t="s">
        <v>42</v>
      </c>
      <c r="B14" s="10">
        <v>25</v>
      </c>
      <c r="C14" s="12"/>
      <c r="D14" s="12"/>
      <c r="E14" s="12"/>
      <c r="F14" s="12"/>
      <c r="G14" s="12" t="s">
        <v>72</v>
      </c>
      <c r="H14" s="12" t="s">
        <v>72</v>
      </c>
      <c r="I14" s="12" t="s">
        <v>71</v>
      </c>
      <c r="J14" s="11" t="s">
        <v>71</v>
      </c>
      <c r="K14" s="11" t="s">
        <v>68</v>
      </c>
      <c r="L14" s="11" t="s">
        <v>68</v>
      </c>
      <c r="M14" s="11" t="s">
        <v>71</v>
      </c>
      <c r="N14" s="11"/>
      <c r="O14" s="11" t="s">
        <v>74</v>
      </c>
      <c r="P14" s="11" t="s">
        <v>75</v>
      </c>
      <c r="Q14" s="11" t="s">
        <v>75</v>
      </c>
      <c r="R14" s="11"/>
      <c r="S14" s="12" t="s">
        <v>72</v>
      </c>
      <c r="T14" s="12" t="s">
        <v>72</v>
      </c>
      <c r="U14" s="12" t="s">
        <v>68</v>
      </c>
      <c r="V14" s="12" t="s">
        <v>68</v>
      </c>
      <c r="W14" s="12" t="s">
        <v>75</v>
      </c>
      <c r="X14" s="17"/>
      <c r="Y14" s="17"/>
      <c r="Z14" s="17"/>
      <c r="AA14" s="17"/>
      <c r="AB14" s="17" t="s">
        <v>71</v>
      </c>
      <c r="AC14" s="17" t="s">
        <v>71</v>
      </c>
      <c r="AD14" s="17" t="s">
        <v>74</v>
      </c>
      <c r="AE14" s="17" t="s">
        <v>74</v>
      </c>
      <c r="AF14" s="17"/>
      <c r="AG14" s="17"/>
      <c r="AH14" s="17"/>
      <c r="AI14" s="17" t="s">
        <v>74</v>
      </c>
      <c r="AJ14" s="17" t="s">
        <v>74</v>
      </c>
      <c r="AK14" s="17" t="s">
        <v>68</v>
      </c>
      <c r="AL14" s="17" t="s">
        <v>75</v>
      </c>
      <c r="AM14" s="17" t="s">
        <v>75</v>
      </c>
      <c r="AN14" s="17"/>
      <c r="AO14" s="17" t="s">
        <v>72</v>
      </c>
      <c r="AP14" s="17"/>
    </row>
    <row r="15" spans="1:44" ht="30" x14ac:dyDescent="0.25">
      <c r="A15" s="8" t="s">
        <v>38</v>
      </c>
      <c r="B15" s="10">
        <v>28</v>
      </c>
      <c r="C15" s="12"/>
      <c r="D15" s="11" t="s">
        <v>73</v>
      </c>
      <c r="E15" s="12" t="s">
        <v>75</v>
      </c>
      <c r="F15" s="12" t="s">
        <v>74</v>
      </c>
      <c r="G15" s="12" t="s">
        <v>74</v>
      </c>
      <c r="H15" s="12"/>
      <c r="I15" s="11" t="s">
        <v>70</v>
      </c>
      <c r="J15" s="11"/>
      <c r="K15" s="12" t="s">
        <v>72</v>
      </c>
      <c r="L15" s="12"/>
      <c r="M15" s="12" t="s">
        <v>68</v>
      </c>
      <c r="N15" s="12" t="s">
        <v>73</v>
      </c>
      <c r="O15" s="12" t="s">
        <v>73</v>
      </c>
      <c r="P15" s="11"/>
      <c r="Q15" s="11"/>
      <c r="R15" s="11"/>
      <c r="S15" s="12"/>
      <c r="T15" s="12"/>
      <c r="U15" s="12" t="s">
        <v>67</v>
      </c>
      <c r="V15" s="12" t="s">
        <v>70</v>
      </c>
      <c r="W15" s="12" t="s">
        <v>70</v>
      </c>
      <c r="X15" s="17" t="s">
        <v>71</v>
      </c>
      <c r="Y15" s="17" t="s">
        <v>71</v>
      </c>
      <c r="Z15" s="17"/>
      <c r="AA15" s="17" t="s">
        <v>67</v>
      </c>
      <c r="AB15" s="17" t="s">
        <v>67</v>
      </c>
      <c r="AC15" s="17" t="s">
        <v>74</v>
      </c>
      <c r="AD15" s="17" t="s">
        <v>69</v>
      </c>
      <c r="AE15" s="17" t="s">
        <v>69</v>
      </c>
      <c r="AF15" s="17" t="s">
        <v>66</v>
      </c>
      <c r="AG15" s="17" t="s">
        <v>66</v>
      </c>
      <c r="AH15" s="17"/>
      <c r="AI15" s="17" t="s">
        <v>72</v>
      </c>
      <c r="AJ15" s="17" t="s">
        <v>72</v>
      </c>
      <c r="AK15" s="17" t="s">
        <v>71</v>
      </c>
      <c r="AL15" s="17" t="s">
        <v>68</v>
      </c>
      <c r="AM15" s="17" t="s">
        <v>68</v>
      </c>
      <c r="AN15" s="17" t="s">
        <v>75</v>
      </c>
      <c r="AO15" s="17" t="s">
        <v>75</v>
      </c>
      <c r="AP15" s="17"/>
    </row>
    <row r="16" spans="1:44" ht="30" x14ac:dyDescent="0.25">
      <c r="A16" s="8" t="s">
        <v>39</v>
      </c>
      <c r="B16" s="10">
        <v>20</v>
      </c>
      <c r="C16" s="11"/>
      <c r="D16" s="11"/>
      <c r="E16" s="11"/>
      <c r="F16" s="11"/>
      <c r="G16" s="11"/>
      <c r="H16" s="11"/>
      <c r="I16" s="11"/>
      <c r="J16" s="11"/>
      <c r="K16" s="12" t="s">
        <v>75</v>
      </c>
      <c r="L16" s="12" t="s">
        <v>75</v>
      </c>
      <c r="M16" s="12" t="s">
        <v>75</v>
      </c>
      <c r="N16" s="11"/>
      <c r="O16" s="12"/>
      <c r="P16" s="12" t="s">
        <v>67</v>
      </c>
      <c r="Q16" s="12" t="s">
        <v>67</v>
      </c>
      <c r="R16" s="11"/>
      <c r="S16" s="11" t="s">
        <v>73</v>
      </c>
      <c r="T16" s="11" t="s">
        <v>69</v>
      </c>
      <c r="U16" s="11" t="s">
        <v>69</v>
      </c>
      <c r="V16" s="11"/>
      <c r="W16" s="12" t="s">
        <v>68</v>
      </c>
      <c r="X16" s="17" t="s">
        <v>66</v>
      </c>
      <c r="Y16" s="17" t="s">
        <v>66</v>
      </c>
      <c r="Z16" s="17"/>
      <c r="AA16" s="17"/>
      <c r="AB16" s="17"/>
      <c r="AC16" s="17" t="s">
        <v>72</v>
      </c>
      <c r="AD16" s="17" t="s">
        <v>68</v>
      </c>
      <c r="AE16" s="17" t="s">
        <v>68</v>
      </c>
      <c r="AF16" s="17"/>
      <c r="AG16" s="17" t="s">
        <v>67</v>
      </c>
      <c r="AH16" s="17"/>
      <c r="AI16" s="17"/>
      <c r="AJ16" s="17"/>
      <c r="AK16" s="17" t="s">
        <v>74</v>
      </c>
      <c r="AL16" s="17" t="s">
        <v>74</v>
      </c>
      <c r="AM16" s="17" t="s">
        <v>74</v>
      </c>
      <c r="AN16" s="17" t="s">
        <v>71</v>
      </c>
      <c r="AO16" s="17" t="s">
        <v>70</v>
      </c>
      <c r="AP16" s="17"/>
    </row>
    <row r="17" spans="1:42" ht="30" x14ac:dyDescent="0.25">
      <c r="A17" s="8" t="s">
        <v>40</v>
      </c>
      <c r="B17" s="10">
        <v>26</v>
      </c>
      <c r="C17" s="12" t="s">
        <v>71</v>
      </c>
      <c r="D17" s="12" t="s">
        <v>71</v>
      </c>
      <c r="E17" s="11" t="s">
        <v>67</v>
      </c>
      <c r="F17" s="11" t="s">
        <v>75</v>
      </c>
      <c r="G17" s="12" t="s">
        <v>75</v>
      </c>
      <c r="H17" s="12" t="s">
        <v>74</v>
      </c>
      <c r="I17" s="12" t="s">
        <v>74</v>
      </c>
      <c r="J17" s="11"/>
      <c r="K17" s="11"/>
      <c r="L17" s="11"/>
      <c r="M17" s="11"/>
      <c r="N17" s="11"/>
      <c r="O17" s="11"/>
      <c r="P17" s="11"/>
      <c r="Q17" s="11"/>
      <c r="R17" s="11"/>
      <c r="S17" s="12" t="s">
        <v>67</v>
      </c>
      <c r="T17" s="12" t="s">
        <v>67</v>
      </c>
      <c r="U17" s="12" t="s">
        <v>75</v>
      </c>
      <c r="V17" s="12" t="s">
        <v>75</v>
      </c>
      <c r="W17" s="12" t="s">
        <v>74</v>
      </c>
      <c r="X17" s="17" t="s">
        <v>68</v>
      </c>
      <c r="Y17" s="17" t="s">
        <v>68</v>
      </c>
      <c r="Z17" s="17"/>
      <c r="AA17" s="17" t="s">
        <v>68</v>
      </c>
      <c r="AB17" s="17"/>
      <c r="AC17" s="17" t="s">
        <v>75</v>
      </c>
      <c r="AD17" s="17" t="s">
        <v>71</v>
      </c>
      <c r="AE17" s="17" t="s">
        <v>71</v>
      </c>
      <c r="AF17" s="17" t="s">
        <v>74</v>
      </c>
      <c r="AG17" s="17" t="s">
        <v>74</v>
      </c>
      <c r="AH17" s="17"/>
      <c r="AI17" s="17" t="s">
        <v>67</v>
      </c>
      <c r="AJ17" s="17" t="s">
        <v>67</v>
      </c>
      <c r="AK17" s="17"/>
      <c r="AL17" s="17" t="s">
        <v>71</v>
      </c>
      <c r="AM17" s="17" t="s">
        <v>71</v>
      </c>
      <c r="AN17" s="17" t="s">
        <v>68</v>
      </c>
      <c r="AO17" s="17" t="s">
        <v>68</v>
      </c>
      <c r="AP17" s="17"/>
    </row>
    <row r="18" spans="1:42" ht="30" x14ac:dyDescent="0.25">
      <c r="A18" s="8" t="s">
        <v>41</v>
      </c>
      <c r="B18" s="10">
        <v>28</v>
      </c>
      <c r="C18" s="11" t="s">
        <v>74</v>
      </c>
      <c r="D18" s="11" t="s">
        <v>74</v>
      </c>
      <c r="E18" s="12" t="s">
        <v>68</v>
      </c>
      <c r="F18" s="12" t="s">
        <v>68</v>
      </c>
      <c r="G18" s="12" t="s">
        <v>70</v>
      </c>
      <c r="H18" s="12" t="s">
        <v>70</v>
      </c>
      <c r="I18" s="12" t="s">
        <v>72</v>
      </c>
      <c r="J18" s="12" t="s">
        <v>72</v>
      </c>
      <c r="K18" s="12"/>
      <c r="L18" s="12"/>
      <c r="M18" s="12"/>
      <c r="N18" s="12" t="s">
        <v>75</v>
      </c>
      <c r="O18" s="11" t="s">
        <v>75</v>
      </c>
      <c r="P18" s="12" t="s">
        <v>71</v>
      </c>
      <c r="Q18" s="12" t="s">
        <v>71</v>
      </c>
      <c r="R18" s="11"/>
      <c r="S18" s="12" t="s">
        <v>71</v>
      </c>
      <c r="T18" s="12" t="s">
        <v>71</v>
      </c>
      <c r="U18" s="12"/>
      <c r="V18" s="12" t="s">
        <v>73</v>
      </c>
      <c r="W18" s="11" t="s">
        <v>73</v>
      </c>
      <c r="X18" s="17"/>
      <c r="Y18" s="17"/>
      <c r="Z18" s="17"/>
      <c r="AA18" s="17" t="s">
        <v>72</v>
      </c>
      <c r="AB18" s="17" t="s">
        <v>72</v>
      </c>
      <c r="AC18" s="17" t="s">
        <v>73</v>
      </c>
      <c r="AD18" s="17" t="s">
        <v>73</v>
      </c>
      <c r="AE18" s="17" t="s">
        <v>70</v>
      </c>
      <c r="AF18" s="17" t="s">
        <v>70</v>
      </c>
      <c r="AG18" s="17"/>
      <c r="AH18" s="17"/>
      <c r="AI18" s="17" t="s">
        <v>66</v>
      </c>
      <c r="AJ18" s="17" t="s">
        <v>66</v>
      </c>
      <c r="AK18" s="17" t="s">
        <v>69</v>
      </c>
      <c r="AL18" s="17" t="s">
        <v>69</v>
      </c>
      <c r="AM18" s="17"/>
      <c r="AN18" s="17" t="s">
        <v>67</v>
      </c>
      <c r="AO18" s="17" t="s">
        <v>67</v>
      </c>
      <c r="AP18" s="17"/>
    </row>
    <row r="20" spans="1:42" x14ac:dyDescent="0.25">
      <c r="A20" s="2"/>
      <c r="B20" s="2"/>
      <c r="C20" s="40" t="s">
        <v>6</v>
      </c>
      <c r="D20" s="41"/>
      <c r="E20" s="41"/>
      <c r="F20" s="41"/>
      <c r="G20" s="41"/>
      <c r="H20" s="41"/>
      <c r="I20" s="41"/>
      <c r="J20" s="42"/>
      <c r="K20" s="40" t="s">
        <v>7</v>
      </c>
      <c r="L20" s="41"/>
      <c r="M20" s="41"/>
      <c r="N20" s="41"/>
      <c r="O20" s="41"/>
      <c r="P20" s="41"/>
      <c r="Q20" s="41"/>
      <c r="R20" s="42"/>
      <c r="S20" s="40" t="s">
        <v>8</v>
      </c>
      <c r="T20" s="41"/>
      <c r="U20" s="41"/>
      <c r="V20" s="41"/>
      <c r="W20" s="41"/>
      <c r="X20" s="41"/>
      <c r="Y20" s="41"/>
      <c r="Z20" s="42"/>
      <c r="AA20" s="40" t="s">
        <v>9</v>
      </c>
      <c r="AB20" s="41"/>
      <c r="AC20" s="41"/>
      <c r="AD20" s="41"/>
      <c r="AE20" s="41"/>
      <c r="AF20" s="41"/>
      <c r="AG20" s="41"/>
      <c r="AH20" s="42"/>
      <c r="AI20" s="40" t="s">
        <v>10</v>
      </c>
      <c r="AJ20" s="41"/>
      <c r="AK20" s="41"/>
      <c r="AL20" s="41"/>
      <c r="AM20" s="41"/>
      <c r="AN20" s="41"/>
      <c r="AO20" s="41"/>
      <c r="AP20" s="42"/>
    </row>
    <row r="21" spans="1:42" x14ac:dyDescent="0.25">
      <c r="A21" s="3" t="s">
        <v>11</v>
      </c>
      <c r="B21" s="2"/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1</v>
      </c>
      <c r="L21" s="4">
        <v>2</v>
      </c>
      <c r="M21" s="4">
        <v>3</v>
      </c>
      <c r="N21" s="4">
        <v>4</v>
      </c>
      <c r="O21" s="4">
        <v>5</v>
      </c>
      <c r="P21" s="4">
        <v>6</v>
      </c>
      <c r="Q21" s="4">
        <v>7</v>
      </c>
      <c r="R21" s="4">
        <v>8</v>
      </c>
      <c r="S21" s="4">
        <v>1</v>
      </c>
      <c r="T21" s="4">
        <v>2</v>
      </c>
      <c r="U21" s="4">
        <v>3</v>
      </c>
      <c r="V21" s="4">
        <v>4</v>
      </c>
      <c r="W21" s="4">
        <v>5</v>
      </c>
      <c r="X21" s="4">
        <v>6</v>
      </c>
      <c r="Y21" s="4">
        <v>7</v>
      </c>
      <c r="Z21" s="4">
        <v>8</v>
      </c>
      <c r="AA21" s="4">
        <v>1</v>
      </c>
      <c r="AB21" s="4">
        <v>2</v>
      </c>
      <c r="AC21" s="4">
        <v>3</v>
      </c>
      <c r="AD21" s="4">
        <v>4</v>
      </c>
      <c r="AE21" s="4">
        <v>5</v>
      </c>
      <c r="AF21" s="4">
        <v>6</v>
      </c>
      <c r="AG21" s="4">
        <v>7</v>
      </c>
      <c r="AH21" s="4">
        <v>8</v>
      </c>
      <c r="AI21" s="4">
        <v>1</v>
      </c>
      <c r="AJ21" s="4">
        <v>2</v>
      </c>
      <c r="AK21" s="4">
        <v>3</v>
      </c>
      <c r="AL21" s="4">
        <v>4</v>
      </c>
      <c r="AM21" s="4">
        <v>5</v>
      </c>
      <c r="AN21" s="4">
        <v>6</v>
      </c>
      <c r="AO21" s="4">
        <v>7</v>
      </c>
      <c r="AP21" s="4">
        <v>8</v>
      </c>
    </row>
    <row r="22" spans="1:42" ht="60" x14ac:dyDescent="0.25">
      <c r="A22" s="3" t="s">
        <v>12</v>
      </c>
      <c r="B22" s="3" t="s">
        <v>13</v>
      </c>
      <c r="C22" s="5" t="s">
        <v>46</v>
      </c>
      <c r="D22" s="5" t="s">
        <v>49</v>
      </c>
      <c r="E22" s="5" t="s">
        <v>47</v>
      </c>
      <c r="F22" s="5" t="s">
        <v>47</v>
      </c>
      <c r="G22" s="5" t="s">
        <v>43</v>
      </c>
      <c r="H22" s="6" t="s">
        <v>43</v>
      </c>
      <c r="I22" s="6" t="s">
        <v>48</v>
      </c>
      <c r="J22" s="6" t="s">
        <v>48</v>
      </c>
      <c r="K22" s="6" t="s">
        <v>59</v>
      </c>
      <c r="L22" s="6" t="s">
        <v>23</v>
      </c>
      <c r="M22" s="6" t="s">
        <v>23</v>
      </c>
      <c r="N22" s="6" t="s">
        <v>53</v>
      </c>
      <c r="O22" s="6" t="s">
        <v>53</v>
      </c>
      <c r="P22" s="6" t="s">
        <v>45</v>
      </c>
      <c r="Q22" s="6" t="s">
        <v>45</v>
      </c>
      <c r="R22" s="7"/>
      <c r="S22" s="6" t="s">
        <v>43</v>
      </c>
      <c r="T22" s="6" t="s">
        <v>43</v>
      </c>
      <c r="U22" s="6" t="s">
        <v>50</v>
      </c>
      <c r="V22" s="6" t="s">
        <v>50</v>
      </c>
      <c r="W22" s="6" t="s">
        <v>58</v>
      </c>
      <c r="X22" s="6" t="s">
        <v>54</v>
      </c>
      <c r="Y22" s="6" t="s">
        <v>54</v>
      </c>
      <c r="Z22" s="7"/>
      <c r="AA22" s="6" t="s">
        <v>55</v>
      </c>
      <c r="AB22" s="6" t="s">
        <v>55</v>
      </c>
      <c r="AC22" s="6" t="s">
        <v>61</v>
      </c>
      <c r="AD22" s="6" t="s">
        <v>50</v>
      </c>
      <c r="AE22" s="6" t="s">
        <v>50</v>
      </c>
      <c r="AF22" s="6" t="s">
        <v>23</v>
      </c>
      <c r="AG22" s="6" t="s">
        <v>23</v>
      </c>
      <c r="AH22" s="7"/>
      <c r="AI22" s="6" t="s">
        <v>59</v>
      </c>
      <c r="AJ22" s="6" t="s">
        <v>59</v>
      </c>
      <c r="AK22" s="6" t="s">
        <v>23</v>
      </c>
      <c r="AL22" s="6" t="s">
        <v>23</v>
      </c>
      <c r="AM22" s="6" t="s">
        <v>46</v>
      </c>
      <c r="AN22" s="6" t="s">
        <v>46</v>
      </c>
      <c r="AO22" s="6" t="s">
        <v>43</v>
      </c>
      <c r="AP22" s="7"/>
    </row>
    <row r="23" spans="1:42" ht="60" x14ac:dyDescent="0.25">
      <c r="A23" s="3" t="s">
        <v>14</v>
      </c>
      <c r="B23" s="3" t="s">
        <v>13</v>
      </c>
      <c r="C23" s="6" t="s">
        <v>23</v>
      </c>
      <c r="D23" s="6" t="s">
        <v>23</v>
      </c>
      <c r="E23" s="6" t="s">
        <v>46</v>
      </c>
      <c r="F23" s="6" t="s">
        <v>46</v>
      </c>
      <c r="G23" s="6" t="s">
        <v>54</v>
      </c>
      <c r="H23" s="6" t="s">
        <v>54</v>
      </c>
      <c r="I23" s="6" t="s">
        <v>43</v>
      </c>
      <c r="J23" s="6" t="s">
        <v>43</v>
      </c>
      <c r="K23" s="6" t="s">
        <v>47</v>
      </c>
      <c r="L23" s="6" t="s">
        <v>47</v>
      </c>
      <c r="M23" s="6" t="s">
        <v>43</v>
      </c>
      <c r="N23" s="6" t="s">
        <v>50</v>
      </c>
      <c r="O23" s="6" t="s">
        <v>50</v>
      </c>
      <c r="P23" s="6" t="s">
        <v>55</v>
      </c>
      <c r="Q23" s="6" t="s">
        <v>55</v>
      </c>
      <c r="R23" s="7"/>
      <c r="S23" s="6" t="s">
        <v>48</v>
      </c>
      <c r="T23" s="6" t="s">
        <v>48</v>
      </c>
      <c r="U23" s="6" t="s">
        <v>46</v>
      </c>
      <c r="V23" s="6" t="s">
        <v>45</v>
      </c>
      <c r="W23" s="6" t="s">
        <v>45</v>
      </c>
      <c r="X23" s="6" t="s">
        <v>59</v>
      </c>
      <c r="Y23" s="6" t="s">
        <v>59</v>
      </c>
      <c r="Z23" s="7"/>
      <c r="AA23" s="6" t="s">
        <v>58</v>
      </c>
      <c r="AB23" s="6" t="s">
        <v>43</v>
      </c>
      <c r="AC23" s="6" t="s">
        <v>43</v>
      </c>
      <c r="AD23" s="6" t="s">
        <v>23</v>
      </c>
      <c r="AE23" s="6" t="s">
        <v>23</v>
      </c>
      <c r="AF23" s="6" t="s">
        <v>50</v>
      </c>
      <c r="AG23" s="6" t="s">
        <v>50</v>
      </c>
      <c r="AH23" s="7"/>
      <c r="AI23" s="6" t="s">
        <v>53</v>
      </c>
      <c r="AJ23" s="6" t="s">
        <v>49</v>
      </c>
      <c r="AK23" s="6" t="s">
        <v>59</v>
      </c>
      <c r="AL23" s="6" t="s">
        <v>23</v>
      </c>
      <c r="AM23" s="6" t="s">
        <v>23</v>
      </c>
      <c r="AN23" s="6" t="s">
        <v>61</v>
      </c>
      <c r="AO23" s="6" t="s">
        <v>53</v>
      </c>
      <c r="AP23" s="7"/>
    </row>
    <row r="24" spans="1:42" ht="60" x14ac:dyDescent="0.25">
      <c r="A24" s="3" t="s">
        <v>15</v>
      </c>
      <c r="B24" s="3" t="s">
        <v>13</v>
      </c>
      <c r="C24" s="6" t="s">
        <v>45</v>
      </c>
      <c r="D24" s="6" t="s">
        <v>45</v>
      </c>
      <c r="E24" s="6" t="s">
        <v>58</v>
      </c>
      <c r="F24" s="6" t="s">
        <v>58</v>
      </c>
      <c r="G24" s="6" t="s">
        <v>48</v>
      </c>
      <c r="H24" s="6" t="s">
        <v>48</v>
      </c>
      <c r="I24" s="6" t="s">
        <v>59</v>
      </c>
      <c r="J24" s="7"/>
      <c r="K24" s="6" t="s">
        <v>43</v>
      </c>
      <c r="L24" s="6" t="s">
        <v>43</v>
      </c>
      <c r="M24" s="6" t="s">
        <v>46</v>
      </c>
      <c r="N24" s="6" t="s">
        <v>23</v>
      </c>
      <c r="O24" s="6" t="s">
        <v>23</v>
      </c>
      <c r="P24" s="6" t="s">
        <v>50</v>
      </c>
      <c r="Q24" s="6" t="s">
        <v>50</v>
      </c>
      <c r="R24" s="7"/>
      <c r="S24" s="6" t="s">
        <v>47</v>
      </c>
      <c r="T24" s="6" t="s">
        <v>47</v>
      </c>
      <c r="U24" s="6" t="s">
        <v>44</v>
      </c>
      <c r="V24" s="6" t="s">
        <v>59</v>
      </c>
      <c r="W24" s="6" t="s">
        <v>59</v>
      </c>
      <c r="X24" s="6" t="s">
        <v>23</v>
      </c>
      <c r="Y24" s="6" t="s">
        <v>23</v>
      </c>
      <c r="Z24" s="7"/>
      <c r="AA24" s="6" t="s">
        <v>50</v>
      </c>
      <c r="AB24" s="6" t="s">
        <v>50</v>
      </c>
      <c r="AC24" s="6" t="s">
        <v>43</v>
      </c>
      <c r="AD24" s="6" t="s">
        <v>43</v>
      </c>
      <c r="AE24" s="6" t="s">
        <v>63</v>
      </c>
      <c r="AF24" s="6" t="s">
        <v>63</v>
      </c>
      <c r="AG24" s="6" t="s">
        <v>44</v>
      </c>
      <c r="AH24" s="7"/>
      <c r="AI24" s="6" t="s">
        <v>23</v>
      </c>
      <c r="AJ24" s="6" t="s">
        <v>23</v>
      </c>
      <c r="AK24" s="6" t="s">
        <v>46</v>
      </c>
      <c r="AL24" s="6" t="s">
        <v>46</v>
      </c>
      <c r="AM24" s="6" t="s">
        <v>43</v>
      </c>
      <c r="AN24" s="6" t="s">
        <v>49</v>
      </c>
      <c r="AO24" s="6" t="s">
        <v>61</v>
      </c>
      <c r="AP24" s="7"/>
    </row>
    <row r="25" spans="1:42" ht="60" x14ac:dyDescent="0.25">
      <c r="A25" s="3" t="s">
        <v>16</v>
      </c>
      <c r="B25" s="3" t="s">
        <v>13</v>
      </c>
      <c r="C25" s="6" t="s">
        <v>44</v>
      </c>
      <c r="D25" s="6" t="s">
        <v>59</v>
      </c>
      <c r="E25" s="6" t="s">
        <v>50</v>
      </c>
      <c r="F25" s="6" t="s">
        <v>50</v>
      </c>
      <c r="G25" s="6" t="s">
        <v>46</v>
      </c>
      <c r="H25" s="6" t="s">
        <v>23</v>
      </c>
      <c r="I25" s="6" t="s">
        <v>23</v>
      </c>
      <c r="J25" s="7"/>
      <c r="K25" s="6" t="s">
        <v>50</v>
      </c>
      <c r="L25" s="6" t="s">
        <v>50</v>
      </c>
      <c r="M25" s="6" t="s">
        <v>44</v>
      </c>
      <c r="N25" s="6" t="s">
        <v>59</v>
      </c>
      <c r="O25" s="6" t="s">
        <v>59</v>
      </c>
      <c r="P25" s="6" t="s">
        <v>58</v>
      </c>
      <c r="Q25" s="6" t="s">
        <v>58</v>
      </c>
      <c r="R25" s="7"/>
      <c r="S25" s="6" t="s">
        <v>61</v>
      </c>
      <c r="T25" s="6" t="s">
        <v>43</v>
      </c>
      <c r="U25" s="6" t="s">
        <v>43</v>
      </c>
      <c r="V25" s="6" t="s">
        <v>48</v>
      </c>
      <c r="W25" s="6" t="s">
        <v>48</v>
      </c>
      <c r="X25" s="6" t="s">
        <v>47</v>
      </c>
      <c r="Y25" s="6" t="s">
        <v>47</v>
      </c>
      <c r="Z25" s="7"/>
      <c r="AA25" s="6" t="s">
        <v>23</v>
      </c>
      <c r="AB25" s="6" t="s">
        <v>23</v>
      </c>
      <c r="AC25" s="6" t="s">
        <v>63</v>
      </c>
      <c r="AD25" s="6" t="s">
        <v>63</v>
      </c>
      <c r="AE25" s="6" t="s">
        <v>45</v>
      </c>
      <c r="AF25" s="6" t="s">
        <v>45</v>
      </c>
      <c r="AG25" s="6" t="s">
        <v>43</v>
      </c>
      <c r="AH25" s="7"/>
      <c r="AI25" s="6" t="s">
        <v>46</v>
      </c>
      <c r="AJ25" s="6" t="s">
        <v>46</v>
      </c>
      <c r="AK25" s="6" t="s">
        <v>43</v>
      </c>
      <c r="AL25" s="6" t="s">
        <v>43</v>
      </c>
      <c r="AM25" s="6" t="s">
        <v>23</v>
      </c>
      <c r="AN25" s="6" t="s">
        <v>23</v>
      </c>
      <c r="AO25" s="6" t="s">
        <v>49</v>
      </c>
      <c r="AP25" s="7"/>
    </row>
    <row r="26" spans="1:42" ht="60" x14ac:dyDescent="0.25">
      <c r="A26" s="3" t="s">
        <v>17</v>
      </c>
      <c r="B26" s="3" t="s">
        <v>13</v>
      </c>
      <c r="C26" s="5" t="s">
        <v>50</v>
      </c>
      <c r="D26" s="5" t="s">
        <v>50</v>
      </c>
      <c r="E26" s="6" t="s">
        <v>59</v>
      </c>
      <c r="F26" s="6" t="s">
        <v>23</v>
      </c>
      <c r="G26" s="6" t="s">
        <v>23</v>
      </c>
      <c r="H26" s="6" t="s">
        <v>46</v>
      </c>
      <c r="I26" s="6" t="s">
        <v>46</v>
      </c>
      <c r="J26" s="7"/>
      <c r="K26" s="6" t="s">
        <v>62</v>
      </c>
      <c r="L26" s="6" t="s">
        <v>62</v>
      </c>
      <c r="M26" s="6" t="s">
        <v>61</v>
      </c>
      <c r="N26" s="6" t="s">
        <v>48</v>
      </c>
      <c r="O26" s="6" t="s">
        <v>48</v>
      </c>
      <c r="P26" s="6" t="s">
        <v>43</v>
      </c>
      <c r="Q26" s="6" t="s">
        <v>43</v>
      </c>
      <c r="R26" s="7"/>
      <c r="S26" s="6" t="s">
        <v>46</v>
      </c>
      <c r="T26" s="6" t="s">
        <v>46</v>
      </c>
      <c r="U26" s="6" t="s">
        <v>23</v>
      </c>
      <c r="V26" s="6" t="s">
        <v>23</v>
      </c>
      <c r="W26" s="6" t="s">
        <v>43</v>
      </c>
      <c r="X26" s="6" t="s">
        <v>60</v>
      </c>
      <c r="Y26" s="6" t="s">
        <v>60</v>
      </c>
      <c r="Z26" s="7"/>
      <c r="AA26" s="6" t="s">
        <v>50</v>
      </c>
      <c r="AB26" s="6" t="s">
        <v>50</v>
      </c>
      <c r="AC26" s="6" t="s">
        <v>23</v>
      </c>
      <c r="AD26" s="6" t="s">
        <v>65</v>
      </c>
      <c r="AE26" s="6" t="s">
        <v>65</v>
      </c>
      <c r="AF26" s="6" t="s">
        <v>47</v>
      </c>
      <c r="AG26" s="6" t="s">
        <v>47</v>
      </c>
      <c r="AH26" s="7"/>
      <c r="AI26" s="6" t="s">
        <v>49</v>
      </c>
      <c r="AJ26" s="6" t="s">
        <v>56</v>
      </c>
      <c r="AK26" s="6" t="s">
        <v>56</v>
      </c>
      <c r="AL26" s="6" t="s">
        <v>43</v>
      </c>
      <c r="AM26" s="6" t="s">
        <v>43</v>
      </c>
      <c r="AN26" s="6" t="s">
        <v>59</v>
      </c>
      <c r="AO26" s="6" t="s">
        <v>59</v>
      </c>
      <c r="AP26" s="7"/>
    </row>
    <row r="27" spans="1:42" ht="60" x14ac:dyDescent="0.25">
      <c r="A27" s="3" t="s">
        <v>18</v>
      </c>
      <c r="B27" s="3" t="s">
        <v>13</v>
      </c>
      <c r="C27" s="6" t="s">
        <v>48</v>
      </c>
      <c r="D27" s="6" t="s">
        <v>48</v>
      </c>
      <c r="E27" s="6" t="s">
        <v>49</v>
      </c>
      <c r="F27" s="6" t="s">
        <v>59</v>
      </c>
      <c r="G27" s="6" t="s">
        <v>59</v>
      </c>
      <c r="H27" s="6" t="s">
        <v>23</v>
      </c>
      <c r="I27" s="6" t="s">
        <v>23</v>
      </c>
      <c r="J27" s="7"/>
      <c r="K27" s="6" t="s">
        <v>46</v>
      </c>
      <c r="L27" s="6" t="s">
        <v>46</v>
      </c>
      <c r="M27" s="6" t="s">
        <v>60</v>
      </c>
      <c r="N27" s="6" t="s">
        <v>60</v>
      </c>
      <c r="O27" s="6" t="s">
        <v>43</v>
      </c>
      <c r="P27" s="6" t="s">
        <v>50</v>
      </c>
      <c r="Q27" s="6" t="s">
        <v>50</v>
      </c>
      <c r="R27" s="7"/>
      <c r="S27" s="6" t="s">
        <v>50</v>
      </c>
      <c r="T27" s="6" t="s">
        <v>50</v>
      </c>
      <c r="U27" s="6" t="s">
        <v>56</v>
      </c>
      <c r="V27" s="6" t="s">
        <v>56</v>
      </c>
      <c r="W27" s="6" t="s">
        <v>23</v>
      </c>
      <c r="X27" s="6" t="s">
        <v>46</v>
      </c>
      <c r="Y27" s="6" t="s">
        <v>46</v>
      </c>
      <c r="Z27" s="7"/>
      <c r="AA27" s="6" t="s">
        <v>65</v>
      </c>
      <c r="AB27" s="6" t="s">
        <v>65</v>
      </c>
      <c r="AC27" s="6" t="s">
        <v>59</v>
      </c>
      <c r="AD27" s="6" t="s">
        <v>43</v>
      </c>
      <c r="AE27" s="6" t="s">
        <v>43</v>
      </c>
      <c r="AF27" s="6" t="s">
        <v>23</v>
      </c>
      <c r="AG27" s="6" t="s">
        <v>23</v>
      </c>
      <c r="AH27" s="7"/>
      <c r="AI27" s="6" t="s">
        <v>43</v>
      </c>
      <c r="AJ27" s="6" t="s">
        <v>43</v>
      </c>
      <c r="AK27" s="6" t="s">
        <v>61</v>
      </c>
      <c r="AL27" s="6" t="s">
        <v>62</v>
      </c>
      <c r="AM27" s="6" t="s">
        <v>62</v>
      </c>
      <c r="AN27" s="6" t="s">
        <v>47</v>
      </c>
      <c r="AO27" s="6" t="s">
        <v>47</v>
      </c>
      <c r="AP27" s="7"/>
    </row>
    <row r="28" spans="1:42" ht="60" x14ac:dyDescent="0.25">
      <c r="A28" s="3" t="s">
        <v>19</v>
      </c>
      <c r="B28" s="3" t="s">
        <v>13</v>
      </c>
      <c r="C28" s="6" t="s">
        <v>56</v>
      </c>
      <c r="D28" s="6" t="s">
        <v>56</v>
      </c>
      <c r="E28" s="6" t="s">
        <v>23</v>
      </c>
      <c r="F28" s="6" t="s">
        <v>50</v>
      </c>
      <c r="G28" s="6" t="s">
        <v>50</v>
      </c>
      <c r="H28" s="5" t="s">
        <v>65</v>
      </c>
      <c r="I28" s="5" t="s">
        <v>65</v>
      </c>
      <c r="J28" s="7"/>
      <c r="K28" s="6" t="s">
        <v>60</v>
      </c>
      <c r="L28" s="6" t="s">
        <v>60</v>
      </c>
      <c r="M28" s="6" t="s">
        <v>46</v>
      </c>
      <c r="N28" s="6" t="s">
        <v>46</v>
      </c>
      <c r="O28" s="6" t="s">
        <v>43</v>
      </c>
      <c r="P28" s="6" t="s">
        <v>62</v>
      </c>
      <c r="Q28" s="6" t="s">
        <v>62</v>
      </c>
      <c r="R28" s="7"/>
      <c r="S28" s="6" t="s">
        <v>23</v>
      </c>
      <c r="T28" s="6" t="s">
        <v>23</v>
      </c>
      <c r="U28" s="6" t="s">
        <v>59</v>
      </c>
      <c r="V28" s="6" t="s">
        <v>46</v>
      </c>
      <c r="W28" s="6" t="s">
        <v>46</v>
      </c>
      <c r="X28" s="6" t="s">
        <v>43</v>
      </c>
      <c r="Y28" s="6" t="s">
        <v>43</v>
      </c>
      <c r="Z28" s="7"/>
      <c r="AA28" s="6" t="s">
        <v>59</v>
      </c>
      <c r="AB28" s="6" t="s">
        <v>59</v>
      </c>
      <c r="AC28" s="6" t="s">
        <v>50</v>
      </c>
      <c r="AD28" s="6" t="s">
        <v>50</v>
      </c>
      <c r="AE28" s="6" t="s">
        <v>43</v>
      </c>
      <c r="AF28" s="6" t="s">
        <v>43</v>
      </c>
      <c r="AG28" s="6" t="s">
        <v>61</v>
      </c>
      <c r="AH28" s="7"/>
      <c r="AI28" s="6" t="s">
        <v>23</v>
      </c>
      <c r="AJ28" s="6" t="s">
        <v>23</v>
      </c>
      <c r="AK28" s="6" t="s">
        <v>49</v>
      </c>
      <c r="AL28" s="6" t="s">
        <v>47</v>
      </c>
      <c r="AM28" s="6" t="s">
        <v>47</v>
      </c>
      <c r="AN28" s="6" t="s">
        <v>48</v>
      </c>
      <c r="AO28" s="6" t="s">
        <v>48</v>
      </c>
      <c r="AP28" s="7"/>
    </row>
    <row r="29" spans="1:42" ht="60" x14ac:dyDescent="0.25">
      <c r="A29" s="3" t="s">
        <v>20</v>
      </c>
      <c r="B29" s="3" t="s">
        <v>13</v>
      </c>
      <c r="C29" s="6" t="s">
        <v>46</v>
      </c>
      <c r="D29" s="6" t="s">
        <v>46</v>
      </c>
      <c r="E29" s="6" t="s">
        <v>48</v>
      </c>
      <c r="F29" s="6" t="s">
        <v>48</v>
      </c>
      <c r="G29" s="5" t="s">
        <v>49</v>
      </c>
      <c r="H29" s="6" t="s">
        <v>50</v>
      </c>
      <c r="I29" s="6" t="s">
        <v>50</v>
      </c>
      <c r="J29" s="7"/>
      <c r="K29" s="6" t="s">
        <v>43</v>
      </c>
      <c r="L29" s="6" t="s">
        <v>43</v>
      </c>
      <c r="M29" s="6" t="s">
        <v>59</v>
      </c>
      <c r="N29" s="6" t="s">
        <v>47</v>
      </c>
      <c r="O29" s="6" t="s">
        <v>47</v>
      </c>
      <c r="P29" s="6" t="s">
        <v>56</v>
      </c>
      <c r="Q29" s="6" t="s">
        <v>56</v>
      </c>
      <c r="R29" s="7"/>
      <c r="S29" s="6" t="s">
        <v>60</v>
      </c>
      <c r="T29" s="6" t="s">
        <v>60</v>
      </c>
      <c r="U29" s="6" t="s">
        <v>43</v>
      </c>
      <c r="V29" s="6" t="s">
        <v>43</v>
      </c>
      <c r="W29" s="6" t="s">
        <v>61</v>
      </c>
      <c r="X29" s="6" t="s">
        <v>23</v>
      </c>
      <c r="Y29" s="6" t="s">
        <v>23</v>
      </c>
      <c r="Z29" s="7"/>
      <c r="AA29" s="6" t="s">
        <v>23</v>
      </c>
      <c r="AB29" s="6" t="s">
        <v>46</v>
      </c>
      <c r="AC29" s="6" t="s">
        <v>46</v>
      </c>
      <c r="AD29" s="6" t="s">
        <v>62</v>
      </c>
      <c r="AE29" s="6" t="s">
        <v>62</v>
      </c>
      <c r="AF29" s="6" t="s">
        <v>65</v>
      </c>
      <c r="AG29" s="6" t="s">
        <v>65</v>
      </c>
      <c r="AH29" s="7"/>
      <c r="AI29" s="6" t="s">
        <v>50</v>
      </c>
      <c r="AJ29" s="6" t="s">
        <v>50</v>
      </c>
      <c r="AK29" s="6" t="s">
        <v>43</v>
      </c>
      <c r="AL29" s="6" t="s">
        <v>59</v>
      </c>
      <c r="AM29" s="6" t="s">
        <v>59</v>
      </c>
      <c r="AN29" s="6" t="s">
        <v>23</v>
      </c>
      <c r="AO29" s="6" t="s">
        <v>23</v>
      </c>
      <c r="AP29" s="7"/>
    </row>
    <row r="30" spans="1:42" ht="45" x14ac:dyDescent="0.25">
      <c r="A30" s="3" t="s">
        <v>21</v>
      </c>
      <c r="B30" s="3" t="s">
        <v>13</v>
      </c>
      <c r="C30" s="6" t="s">
        <v>50</v>
      </c>
      <c r="D30" s="6" t="s">
        <v>50</v>
      </c>
      <c r="E30" s="6" t="s">
        <v>61</v>
      </c>
      <c r="F30" s="6" t="s">
        <v>65</v>
      </c>
      <c r="G30" s="6" t="s">
        <v>65</v>
      </c>
      <c r="H30" s="6" t="s">
        <v>46</v>
      </c>
      <c r="I30" s="6" t="s">
        <v>46</v>
      </c>
      <c r="J30" s="7"/>
      <c r="K30" s="6" t="s">
        <v>23</v>
      </c>
      <c r="L30" s="6" t="s">
        <v>64</v>
      </c>
      <c r="M30" s="6" t="s">
        <v>64</v>
      </c>
      <c r="N30" s="6" t="s">
        <v>46</v>
      </c>
      <c r="O30" s="6" t="s">
        <v>46</v>
      </c>
      <c r="P30" s="6" t="s">
        <v>43</v>
      </c>
      <c r="Q30" s="6" t="s">
        <v>43</v>
      </c>
      <c r="R30" s="7"/>
      <c r="S30" s="6" t="s">
        <v>23</v>
      </c>
      <c r="T30" s="6" t="s">
        <v>23</v>
      </c>
      <c r="U30" s="6" t="s">
        <v>48</v>
      </c>
      <c r="V30" s="6" t="s">
        <v>48</v>
      </c>
      <c r="W30" s="6" t="s">
        <v>43</v>
      </c>
      <c r="X30" s="6" t="s">
        <v>62</v>
      </c>
      <c r="Y30" s="6" t="s">
        <v>62</v>
      </c>
      <c r="Z30" s="7"/>
      <c r="AA30" s="6" t="s">
        <v>47</v>
      </c>
      <c r="AB30" s="6" t="s">
        <v>47</v>
      </c>
      <c r="AC30" s="6" t="s">
        <v>51</v>
      </c>
      <c r="AD30" s="6" t="s">
        <v>23</v>
      </c>
      <c r="AE30" s="6" t="s">
        <v>23</v>
      </c>
      <c r="AF30" s="6" t="s">
        <v>57</v>
      </c>
      <c r="AG30" s="6" t="s">
        <v>57</v>
      </c>
      <c r="AH30" s="7"/>
      <c r="AI30" s="6" t="s">
        <v>63</v>
      </c>
      <c r="AJ30" s="6" t="s">
        <v>63</v>
      </c>
      <c r="AK30" s="6" t="s">
        <v>50</v>
      </c>
      <c r="AL30" s="6" t="s">
        <v>50</v>
      </c>
      <c r="AM30" s="6" t="s">
        <v>49</v>
      </c>
      <c r="AN30" s="6" t="s">
        <v>43</v>
      </c>
      <c r="AO30" s="6" t="s">
        <v>43</v>
      </c>
      <c r="AP30" s="7"/>
    </row>
    <row r="31" spans="1:42" ht="30" x14ac:dyDescent="0.25">
      <c r="A31" s="3" t="s">
        <v>22</v>
      </c>
      <c r="B31" s="3" t="s">
        <v>13</v>
      </c>
      <c r="C31" s="6" t="s">
        <v>49</v>
      </c>
      <c r="D31" s="6" t="s">
        <v>65</v>
      </c>
      <c r="E31" s="6" t="s">
        <v>65</v>
      </c>
      <c r="F31" s="6" t="s">
        <v>23</v>
      </c>
      <c r="G31" s="6" t="s">
        <v>23</v>
      </c>
      <c r="H31" s="6" t="s">
        <v>47</v>
      </c>
      <c r="I31" s="6" t="s">
        <v>47</v>
      </c>
      <c r="J31" s="7"/>
      <c r="K31" s="6" t="s">
        <v>46</v>
      </c>
      <c r="L31" s="6" t="s">
        <v>46</v>
      </c>
      <c r="M31" s="6" t="s">
        <v>43</v>
      </c>
      <c r="N31" s="6" t="s">
        <v>50</v>
      </c>
      <c r="O31" s="6" t="s">
        <v>50</v>
      </c>
      <c r="P31" s="6" t="s">
        <v>48</v>
      </c>
      <c r="Q31" s="6" t="s">
        <v>48</v>
      </c>
      <c r="R31" s="7"/>
      <c r="S31" s="6" t="s">
        <v>61</v>
      </c>
      <c r="T31" s="6" t="s">
        <v>62</v>
      </c>
      <c r="U31" s="6" t="s">
        <v>62</v>
      </c>
      <c r="V31" s="6" t="s">
        <v>23</v>
      </c>
      <c r="W31" s="6" t="s">
        <v>23</v>
      </c>
      <c r="X31" s="6" t="s">
        <v>46</v>
      </c>
      <c r="Y31" s="6" t="s">
        <v>46</v>
      </c>
      <c r="Z31" s="7"/>
      <c r="AA31" s="6" t="s">
        <v>43</v>
      </c>
      <c r="AB31" s="6" t="s">
        <v>43</v>
      </c>
      <c r="AC31" s="6" t="s">
        <v>23</v>
      </c>
      <c r="AD31" s="6" t="s">
        <v>57</v>
      </c>
      <c r="AE31" s="6" t="s">
        <v>57</v>
      </c>
      <c r="AF31" s="6" t="s">
        <v>64</v>
      </c>
      <c r="AG31" s="6" t="s">
        <v>64</v>
      </c>
      <c r="AH31" s="7"/>
      <c r="AI31" s="6" t="s">
        <v>43</v>
      </c>
      <c r="AJ31" s="6" t="s">
        <v>43</v>
      </c>
      <c r="AK31" s="6" t="s">
        <v>63</v>
      </c>
      <c r="AL31" s="6" t="s">
        <v>63</v>
      </c>
      <c r="AM31" s="6" t="s">
        <v>50</v>
      </c>
      <c r="AN31" s="6" t="s">
        <v>50</v>
      </c>
      <c r="AO31" s="6" t="s">
        <v>51</v>
      </c>
      <c r="AP31" s="7"/>
    </row>
  </sheetData>
  <mergeCells count="5">
    <mergeCell ref="C20:J20"/>
    <mergeCell ref="K20:R20"/>
    <mergeCell ref="S20:Z20"/>
    <mergeCell ref="AA20:AH20"/>
    <mergeCell ref="AI20:A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>NouS/TncTR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serhat</dc:creator>
  <cp:lastModifiedBy>Zeki KOZAN</cp:lastModifiedBy>
  <cp:lastPrinted>2018-11-30T20:30:48Z</cp:lastPrinted>
  <dcterms:created xsi:type="dcterms:W3CDTF">2018-11-29T16:50:11Z</dcterms:created>
  <dcterms:modified xsi:type="dcterms:W3CDTF">2018-12-24T09:09:33Z</dcterms:modified>
</cp:coreProperties>
</file>